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Trimestral2021\"/>
    </mc:Choice>
  </mc:AlternateContent>
  <bookViews>
    <workbookView xWindow="0" yWindow="0" windowWidth="28800" windowHeight="12435" tabRatio="675"/>
  </bookViews>
  <sheets>
    <sheet name="4to Trimestre 2021" sheetId="91" r:id="rId1"/>
  </sheets>
  <calcPr calcId="152511"/>
</workbook>
</file>

<file path=xl/calcChain.xml><?xml version="1.0" encoding="utf-8"?>
<calcChain xmlns="http://schemas.openxmlformats.org/spreadsheetml/2006/main">
  <c r="P13" i="91" l="1"/>
  <c r="P14" i="91"/>
  <c r="P15" i="91"/>
  <c r="P16" i="91"/>
  <c r="P17" i="91"/>
  <c r="P18" i="91"/>
  <c r="P19" i="91"/>
  <c r="P20" i="91"/>
  <c r="P21" i="91"/>
  <c r="P22" i="91"/>
  <c r="P23" i="91"/>
  <c r="P24" i="91"/>
  <c r="P25" i="91"/>
  <c r="P26" i="91"/>
  <c r="P27" i="91"/>
  <c r="P28" i="91"/>
  <c r="P29" i="91"/>
  <c r="P30" i="91"/>
  <c r="P31" i="91"/>
  <c r="P12" i="91"/>
  <c r="O13" i="91"/>
  <c r="O14" i="91"/>
  <c r="O15" i="91"/>
  <c r="O16" i="91"/>
  <c r="O17" i="91"/>
  <c r="O18" i="91"/>
  <c r="O19" i="91"/>
  <c r="O20" i="91"/>
  <c r="O21" i="91"/>
  <c r="O22" i="91"/>
  <c r="O23" i="91"/>
  <c r="O24" i="91"/>
  <c r="O25" i="91"/>
  <c r="O26" i="91"/>
  <c r="O27" i="91"/>
  <c r="O28" i="91"/>
  <c r="O29" i="91"/>
  <c r="O30" i="91"/>
  <c r="O31" i="91"/>
  <c r="O12" i="91"/>
  <c r="N13" i="91"/>
  <c r="N14" i="91"/>
  <c r="N15" i="91"/>
  <c r="N16" i="91"/>
  <c r="N17" i="91"/>
  <c r="N18" i="91"/>
  <c r="N19" i="91"/>
  <c r="N20" i="91"/>
  <c r="N21" i="91"/>
  <c r="N22" i="91"/>
  <c r="N23" i="91"/>
  <c r="N24" i="91"/>
  <c r="N25" i="91"/>
  <c r="N26" i="91"/>
  <c r="N27" i="91"/>
  <c r="N28" i="91"/>
  <c r="N29" i="91"/>
  <c r="N30" i="91"/>
  <c r="N31" i="91"/>
  <c r="N12" i="91"/>
  <c r="M13" i="91"/>
  <c r="M14" i="91"/>
  <c r="M15" i="91"/>
  <c r="M16" i="91"/>
  <c r="M17" i="91"/>
  <c r="M18" i="91"/>
  <c r="M19" i="91"/>
  <c r="M20" i="91"/>
  <c r="M21" i="91"/>
  <c r="M22" i="91"/>
  <c r="M23" i="91"/>
  <c r="M24" i="91"/>
  <c r="M25" i="91"/>
  <c r="M26" i="91"/>
  <c r="M27" i="91"/>
  <c r="M28" i="91"/>
  <c r="M29" i="91"/>
  <c r="M30" i="91"/>
  <c r="M31" i="91"/>
  <c r="M12" i="91"/>
  <c r="L13" i="91"/>
  <c r="L14" i="91"/>
  <c r="L15" i="91"/>
  <c r="L16" i="91"/>
  <c r="L17" i="91"/>
  <c r="L18" i="91"/>
  <c r="L19" i="91"/>
  <c r="L20" i="91"/>
  <c r="L21" i="91"/>
  <c r="L22" i="91"/>
  <c r="L23" i="91"/>
  <c r="L24" i="91"/>
  <c r="L25" i="91"/>
  <c r="L26" i="91"/>
  <c r="L27" i="91"/>
  <c r="L28" i="91"/>
  <c r="L29" i="91"/>
  <c r="L30" i="91"/>
  <c r="L31" i="91"/>
  <c r="L12" i="91"/>
  <c r="K15" i="91"/>
  <c r="K19" i="91"/>
  <c r="K23" i="91"/>
  <c r="K27" i="91"/>
  <c r="K31" i="91"/>
  <c r="J13" i="91"/>
  <c r="J14" i="91"/>
  <c r="J15" i="91"/>
  <c r="J16" i="91"/>
  <c r="J17" i="91"/>
  <c r="J18" i="91"/>
  <c r="J19" i="91"/>
  <c r="J20" i="91"/>
  <c r="J21" i="91"/>
  <c r="J22" i="91"/>
  <c r="J23" i="91"/>
  <c r="J24" i="91"/>
  <c r="J25" i="91"/>
  <c r="J26" i="91"/>
  <c r="J27" i="91"/>
  <c r="J28" i="91"/>
  <c r="J29" i="91"/>
  <c r="J30" i="91"/>
  <c r="J31" i="91"/>
  <c r="J12" i="91"/>
  <c r="I13" i="91"/>
  <c r="I14" i="91"/>
  <c r="I15" i="91"/>
  <c r="I16" i="91"/>
  <c r="I17" i="91"/>
  <c r="I18" i="91"/>
  <c r="I19" i="91"/>
  <c r="I20" i="91"/>
  <c r="I21" i="91"/>
  <c r="I22" i="91"/>
  <c r="I23" i="91"/>
  <c r="I24" i="91"/>
  <c r="I25" i="91"/>
  <c r="I26" i="91"/>
  <c r="I27" i="91"/>
  <c r="I28" i="91"/>
  <c r="I29" i="91"/>
  <c r="I30" i="91"/>
  <c r="I31" i="91"/>
  <c r="I12" i="91"/>
  <c r="H13" i="91"/>
  <c r="H14" i="91"/>
  <c r="H15" i="91"/>
  <c r="H16" i="91"/>
  <c r="H17" i="91"/>
  <c r="H18" i="91"/>
  <c r="H19" i="91"/>
  <c r="H20" i="91"/>
  <c r="H21" i="91"/>
  <c r="H22" i="91"/>
  <c r="H23" i="91"/>
  <c r="H24" i="91"/>
  <c r="H25" i="91"/>
  <c r="H26" i="91"/>
  <c r="H27" i="91"/>
  <c r="Q27" i="91" s="1"/>
  <c r="H28" i="91"/>
  <c r="H29" i="91"/>
  <c r="H30" i="91"/>
  <c r="H31" i="91"/>
  <c r="H12" i="91"/>
  <c r="E13" i="91"/>
  <c r="F13" i="91"/>
  <c r="G13" i="91"/>
  <c r="E14" i="91"/>
  <c r="F14" i="91"/>
  <c r="G14" i="91"/>
  <c r="E15" i="91"/>
  <c r="F15" i="91"/>
  <c r="G15" i="91"/>
  <c r="E16" i="91"/>
  <c r="F16" i="91"/>
  <c r="G16" i="91"/>
  <c r="E17" i="91"/>
  <c r="F17" i="91"/>
  <c r="G17" i="91"/>
  <c r="E18" i="91"/>
  <c r="F18" i="91"/>
  <c r="G18" i="91"/>
  <c r="E19" i="91"/>
  <c r="F19" i="91"/>
  <c r="G19" i="91"/>
  <c r="E20" i="91"/>
  <c r="F20" i="91"/>
  <c r="G20" i="91"/>
  <c r="E21" i="91"/>
  <c r="F21" i="91"/>
  <c r="G21" i="91"/>
  <c r="E22" i="91"/>
  <c r="F22" i="91"/>
  <c r="G22" i="91"/>
  <c r="E23" i="91"/>
  <c r="F23" i="91"/>
  <c r="G23" i="91"/>
  <c r="E24" i="91"/>
  <c r="F24" i="91"/>
  <c r="G24" i="91"/>
  <c r="E25" i="91"/>
  <c r="F25" i="91"/>
  <c r="G25" i="91"/>
  <c r="E26" i="91"/>
  <c r="F26" i="91"/>
  <c r="G26" i="91"/>
  <c r="E27" i="91"/>
  <c r="F27" i="91"/>
  <c r="G27" i="91"/>
  <c r="E28" i="91"/>
  <c r="F28" i="91"/>
  <c r="G28" i="91"/>
  <c r="E29" i="91"/>
  <c r="F29" i="91"/>
  <c r="G29" i="91"/>
  <c r="E30" i="91"/>
  <c r="F30" i="91"/>
  <c r="G30" i="91"/>
  <c r="E31" i="91"/>
  <c r="F31" i="91"/>
  <c r="G31" i="91"/>
  <c r="F12" i="91"/>
  <c r="G12" i="91"/>
  <c r="C13" i="91"/>
  <c r="D13" i="91"/>
  <c r="C14" i="91"/>
  <c r="D14" i="91"/>
  <c r="C15" i="91"/>
  <c r="D15" i="91"/>
  <c r="C16" i="91"/>
  <c r="D16" i="91"/>
  <c r="C17" i="91"/>
  <c r="D17" i="91"/>
  <c r="C18" i="91"/>
  <c r="D18" i="91"/>
  <c r="C19" i="91"/>
  <c r="D19" i="91"/>
  <c r="C20" i="91"/>
  <c r="D20" i="91"/>
  <c r="C21" i="91"/>
  <c r="D21" i="91"/>
  <c r="C22" i="91"/>
  <c r="D22" i="91"/>
  <c r="C23" i="91"/>
  <c r="D23" i="91"/>
  <c r="C24" i="91"/>
  <c r="D24" i="91"/>
  <c r="C25" i="91"/>
  <c r="D25" i="91"/>
  <c r="C26" i="91"/>
  <c r="D26" i="91"/>
  <c r="C27" i="91"/>
  <c r="D27" i="91"/>
  <c r="C28" i="91"/>
  <c r="D28" i="91"/>
  <c r="C29" i="91"/>
  <c r="D29" i="91"/>
  <c r="C30" i="91"/>
  <c r="D30" i="91"/>
  <c r="C31" i="91"/>
  <c r="D31" i="91"/>
  <c r="D12" i="91"/>
  <c r="E12" i="91"/>
  <c r="C12" i="91"/>
  <c r="C275" i="91"/>
  <c r="D275" i="91"/>
  <c r="P275" i="91" s="1"/>
  <c r="E275" i="91"/>
  <c r="F275" i="91"/>
  <c r="G275" i="91"/>
  <c r="H275" i="91"/>
  <c r="I275" i="91"/>
  <c r="I294" i="91" s="1"/>
  <c r="J275" i="91"/>
  <c r="K275" i="91"/>
  <c r="K13" i="91" s="1"/>
  <c r="Q13" i="91" s="1"/>
  <c r="L275" i="91"/>
  <c r="M275" i="91"/>
  <c r="M294" i="91" s="1"/>
  <c r="N275" i="91"/>
  <c r="C276" i="91"/>
  <c r="D276" i="91"/>
  <c r="E276" i="91"/>
  <c r="F276" i="91"/>
  <c r="G276" i="91"/>
  <c r="H276" i="91"/>
  <c r="I276" i="91"/>
  <c r="J276" i="91"/>
  <c r="K276" i="91"/>
  <c r="K14" i="91" s="1"/>
  <c r="L276" i="91"/>
  <c r="M276" i="91"/>
  <c r="N276" i="91"/>
  <c r="C277" i="91"/>
  <c r="D277" i="91"/>
  <c r="E277" i="91"/>
  <c r="F277" i="91"/>
  <c r="G277" i="91"/>
  <c r="H277" i="91"/>
  <c r="I277" i="91"/>
  <c r="J277" i="91"/>
  <c r="K277" i="91"/>
  <c r="L277" i="91"/>
  <c r="M277" i="91"/>
  <c r="N277" i="91"/>
  <c r="C278" i="91"/>
  <c r="D278" i="91"/>
  <c r="E278" i="91"/>
  <c r="F278" i="91"/>
  <c r="G278" i="91"/>
  <c r="H278" i="91"/>
  <c r="I278" i="91"/>
  <c r="J278" i="91"/>
  <c r="K278" i="91"/>
  <c r="K16" i="91" s="1"/>
  <c r="L278" i="91"/>
  <c r="M278" i="91"/>
  <c r="N278" i="91"/>
  <c r="C279" i="91"/>
  <c r="D279" i="91"/>
  <c r="E279" i="91"/>
  <c r="F279" i="91"/>
  <c r="G279" i="91"/>
  <c r="H279" i="91"/>
  <c r="I279" i="91"/>
  <c r="J279" i="91"/>
  <c r="K279" i="91"/>
  <c r="K17" i="91" s="1"/>
  <c r="L279" i="91"/>
  <c r="M279" i="91"/>
  <c r="N279" i="91"/>
  <c r="C280" i="91"/>
  <c r="D280" i="91"/>
  <c r="E280" i="91"/>
  <c r="F280" i="91"/>
  <c r="G280" i="91"/>
  <c r="H280" i="91"/>
  <c r="I280" i="91"/>
  <c r="J280" i="91"/>
  <c r="K280" i="91"/>
  <c r="K18" i="91" s="1"/>
  <c r="L280" i="91"/>
  <c r="M280" i="91"/>
  <c r="N280" i="91"/>
  <c r="C281" i="91"/>
  <c r="D281" i="91"/>
  <c r="E281" i="91"/>
  <c r="F281" i="91"/>
  <c r="G281" i="91"/>
  <c r="H281" i="91"/>
  <c r="I281" i="91"/>
  <c r="J281" i="91"/>
  <c r="K281" i="91"/>
  <c r="L281" i="91"/>
  <c r="M281" i="91"/>
  <c r="N281" i="91"/>
  <c r="C282" i="91"/>
  <c r="D282" i="91"/>
  <c r="E282" i="91"/>
  <c r="F282" i="91"/>
  <c r="G282" i="91"/>
  <c r="H282" i="91"/>
  <c r="I282" i="91"/>
  <c r="J282" i="91"/>
  <c r="K282" i="91"/>
  <c r="K20" i="91" s="1"/>
  <c r="L282" i="91"/>
  <c r="M282" i="91"/>
  <c r="N282" i="91"/>
  <c r="C283" i="91"/>
  <c r="D283" i="91"/>
  <c r="E283" i="91"/>
  <c r="F283" i="91"/>
  <c r="G283" i="91"/>
  <c r="H283" i="91"/>
  <c r="I283" i="91"/>
  <c r="J283" i="91"/>
  <c r="K283" i="91"/>
  <c r="K21" i="91" s="1"/>
  <c r="L283" i="91"/>
  <c r="M283" i="91"/>
  <c r="N283" i="91"/>
  <c r="C284" i="91"/>
  <c r="D284" i="91"/>
  <c r="E284" i="91"/>
  <c r="F284" i="91"/>
  <c r="G284" i="91"/>
  <c r="H284" i="91"/>
  <c r="I284" i="91"/>
  <c r="J284" i="91"/>
  <c r="K284" i="91"/>
  <c r="K22" i="91" s="1"/>
  <c r="L284" i="91"/>
  <c r="M284" i="91"/>
  <c r="N284" i="91"/>
  <c r="C285" i="91"/>
  <c r="D285" i="91"/>
  <c r="E285" i="91"/>
  <c r="F285" i="91"/>
  <c r="G285" i="91"/>
  <c r="H285" i="91"/>
  <c r="I285" i="91"/>
  <c r="J285" i="91"/>
  <c r="K285" i="91"/>
  <c r="L285" i="91"/>
  <c r="M285" i="91"/>
  <c r="N285" i="91"/>
  <c r="C286" i="91"/>
  <c r="D286" i="91"/>
  <c r="E286" i="91"/>
  <c r="F286" i="91"/>
  <c r="G286" i="91"/>
  <c r="H286" i="91"/>
  <c r="I286" i="91"/>
  <c r="J286" i="91"/>
  <c r="K286" i="91"/>
  <c r="K24" i="91" s="1"/>
  <c r="L286" i="91"/>
  <c r="M286" i="91"/>
  <c r="N286" i="91"/>
  <c r="C287" i="91"/>
  <c r="D287" i="91"/>
  <c r="E287" i="91"/>
  <c r="F287" i="91"/>
  <c r="G287" i="91"/>
  <c r="H287" i="91"/>
  <c r="I287" i="91"/>
  <c r="J287" i="91"/>
  <c r="K287" i="91"/>
  <c r="K25" i="91" s="1"/>
  <c r="L287" i="91"/>
  <c r="M287" i="91"/>
  <c r="N287" i="91"/>
  <c r="C288" i="91"/>
  <c r="D288" i="91"/>
  <c r="E288" i="91"/>
  <c r="F288" i="91"/>
  <c r="G288" i="91"/>
  <c r="H288" i="91"/>
  <c r="I288" i="91"/>
  <c r="J288" i="91"/>
  <c r="K288" i="91"/>
  <c r="K26" i="91" s="1"/>
  <c r="L288" i="91"/>
  <c r="M288" i="91"/>
  <c r="N288" i="91"/>
  <c r="C289" i="91"/>
  <c r="D289" i="91"/>
  <c r="E289" i="91"/>
  <c r="F289" i="91"/>
  <c r="G289" i="91"/>
  <c r="H289" i="91"/>
  <c r="I289" i="91"/>
  <c r="J289" i="91"/>
  <c r="K289" i="91"/>
  <c r="L289" i="91"/>
  <c r="M289" i="91"/>
  <c r="N289" i="91"/>
  <c r="C290" i="91"/>
  <c r="D290" i="91"/>
  <c r="E290" i="91"/>
  <c r="F290" i="91"/>
  <c r="G290" i="91"/>
  <c r="H290" i="91"/>
  <c r="I290" i="91"/>
  <c r="J290" i="91"/>
  <c r="K290" i="91"/>
  <c r="K28" i="91" s="1"/>
  <c r="L290" i="91"/>
  <c r="M290" i="91"/>
  <c r="N290" i="91"/>
  <c r="C291" i="91"/>
  <c r="D291" i="91"/>
  <c r="P291" i="91" s="1"/>
  <c r="E291" i="91"/>
  <c r="F291" i="91"/>
  <c r="G291" i="91"/>
  <c r="H291" i="91"/>
  <c r="I291" i="91"/>
  <c r="J291" i="91"/>
  <c r="K291" i="91"/>
  <c r="K29" i="91" s="1"/>
  <c r="L291" i="91"/>
  <c r="M291" i="91"/>
  <c r="N291" i="91"/>
  <c r="C292" i="91"/>
  <c r="D292" i="91"/>
  <c r="E292" i="91"/>
  <c r="F292" i="91"/>
  <c r="G292" i="91"/>
  <c r="H292" i="91"/>
  <c r="I292" i="91"/>
  <c r="J292" i="91"/>
  <c r="K292" i="91"/>
  <c r="K30" i="91" s="1"/>
  <c r="L292" i="91"/>
  <c r="M292" i="91"/>
  <c r="N292" i="91"/>
  <c r="C293" i="91"/>
  <c r="D293" i="91"/>
  <c r="E293" i="91"/>
  <c r="F293" i="91"/>
  <c r="G293" i="91"/>
  <c r="H293" i="91"/>
  <c r="I293" i="91"/>
  <c r="J293" i="91"/>
  <c r="K293" i="91"/>
  <c r="L293" i="91"/>
  <c r="M293" i="91"/>
  <c r="N293" i="91"/>
  <c r="D274" i="91"/>
  <c r="P274" i="91" s="1"/>
  <c r="E274" i="91"/>
  <c r="F274" i="91"/>
  <c r="G274" i="91"/>
  <c r="H274" i="91"/>
  <c r="I274" i="91"/>
  <c r="J274" i="91"/>
  <c r="K274" i="91"/>
  <c r="K12" i="91" s="1"/>
  <c r="L274" i="91"/>
  <c r="M274" i="91"/>
  <c r="N274" i="91"/>
  <c r="O275" i="91"/>
  <c r="O276" i="91"/>
  <c r="O277" i="91"/>
  <c r="O278" i="91"/>
  <c r="O279" i="91"/>
  <c r="O280" i="91"/>
  <c r="O281" i="91"/>
  <c r="O282" i="91"/>
  <c r="O283" i="91"/>
  <c r="O284" i="91"/>
  <c r="O285" i="91"/>
  <c r="O286" i="91"/>
  <c r="O287" i="91"/>
  <c r="O288" i="91"/>
  <c r="O289" i="91"/>
  <c r="O290" i="91"/>
  <c r="O291" i="91"/>
  <c r="O292" i="91"/>
  <c r="O293" i="91"/>
  <c r="O274" i="91"/>
  <c r="O294" i="91" s="1"/>
  <c r="C274" i="91"/>
  <c r="P279" i="91"/>
  <c r="L294" i="91"/>
  <c r="K294" i="91"/>
  <c r="H294" i="91"/>
  <c r="G294" i="91"/>
  <c r="E294" i="91"/>
  <c r="E266" i="91"/>
  <c r="D266" i="91"/>
  <c r="C266" i="91"/>
  <c r="F265" i="91"/>
  <c r="F264" i="91"/>
  <c r="F263" i="91"/>
  <c r="F262" i="91"/>
  <c r="F261" i="91"/>
  <c r="F260" i="91"/>
  <c r="F259" i="91"/>
  <c r="F258" i="91"/>
  <c r="F257" i="91"/>
  <c r="F256" i="91"/>
  <c r="F255" i="91"/>
  <c r="F254" i="91"/>
  <c r="F253" i="91"/>
  <c r="F252" i="91"/>
  <c r="F251" i="91"/>
  <c r="F250" i="91"/>
  <c r="F249" i="91"/>
  <c r="F248" i="91"/>
  <c r="F247" i="91"/>
  <c r="F266" i="91" s="1"/>
  <c r="F246" i="91"/>
  <c r="O218" i="91"/>
  <c r="O219" i="91"/>
  <c r="O220" i="91"/>
  <c r="O221" i="91"/>
  <c r="O222" i="91"/>
  <c r="O223" i="91"/>
  <c r="O224" i="91"/>
  <c r="O225" i="91"/>
  <c r="O226" i="91"/>
  <c r="O227" i="91"/>
  <c r="O228" i="91"/>
  <c r="O229" i="91"/>
  <c r="O230" i="91"/>
  <c r="O231" i="91"/>
  <c r="O232" i="91"/>
  <c r="O233" i="91"/>
  <c r="O234" i="91"/>
  <c r="O235" i="91"/>
  <c r="O236" i="91"/>
  <c r="O217" i="91"/>
  <c r="O237" i="91" s="1"/>
  <c r="P287" i="91" l="1"/>
  <c r="P283" i="91"/>
  <c r="Q17" i="91"/>
  <c r="Q25" i="91"/>
  <c r="Q19" i="91"/>
  <c r="Q21" i="91"/>
  <c r="Q20" i="91"/>
  <c r="Q18" i="91"/>
  <c r="Q30" i="91"/>
  <c r="Q26" i="91"/>
  <c r="Q22" i="91"/>
  <c r="Q14" i="91"/>
  <c r="Q31" i="91"/>
  <c r="Q23" i="91"/>
  <c r="Q15" i="91"/>
  <c r="Q16" i="91"/>
  <c r="Q28" i="91"/>
  <c r="Q29" i="91"/>
  <c r="Q24" i="91"/>
  <c r="Q12" i="91"/>
  <c r="N294" i="91"/>
  <c r="J294" i="91"/>
  <c r="F294" i="91"/>
  <c r="D294" i="91"/>
  <c r="P276" i="91"/>
  <c r="P277" i="91"/>
  <c r="P278" i="91"/>
  <c r="P280" i="91"/>
  <c r="P281" i="91"/>
  <c r="P282" i="91"/>
  <c r="P284" i="91"/>
  <c r="P285" i="91"/>
  <c r="P286" i="91"/>
  <c r="P288" i="91"/>
  <c r="P289" i="91"/>
  <c r="P290" i="91"/>
  <c r="P292" i="91"/>
  <c r="P293" i="91"/>
  <c r="C294" i="91"/>
  <c r="O32" i="91"/>
  <c r="P294" i="91" l="1"/>
  <c r="Q32" i="91"/>
  <c r="P32" i="91"/>
  <c r="O178" i="91"/>
  <c r="M178" i="91"/>
  <c r="L178" i="91"/>
  <c r="K178" i="91"/>
  <c r="J178" i="91"/>
  <c r="I178" i="91"/>
  <c r="H178" i="91"/>
  <c r="G178" i="91"/>
  <c r="F178" i="91"/>
  <c r="E178" i="91"/>
  <c r="D178" i="91"/>
  <c r="C178" i="91"/>
  <c r="O177" i="91"/>
  <c r="M177" i="91"/>
  <c r="L177" i="91"/>
  <c r="K177" i="91"/>
  <c r="J177" i="91"/>
  <c r="I177" i="91"/>
  <c r="H177" i="91"/>
  <c r="G177" i="91"/>
  <c r="F177" i="91"/>
  <c r="E177" i="91"/>
  <c r="D177" i="91"/>
  <c r="C177" i="91"/>
  <c r="O176" i="91"/>
  <c r="M176" i="91"/>
  <c r="L176" i="91"/>
  <c r="K176" i="91"/>
  <c r="J176" i="91"/>
  <c r="I176" i="91"/>
  <c r="H176" i="91"/>
  <c r="G176" i="91"/>
  <c r="F176" i="91"/>
  <c r="E176" i="91"/>
  <c r="D176" i="91"/>
  <c r="C176" i="91"/>
  <c r="O175" i="91"/>
  <c r="M175" i="91"/>
  <c r="L175" i="91"/>
  <c r="K175" i="91"/>
  <c r="J175" i="91"/>
  <c r="I175" i="91"/>
  <c r="H175" i="91"/>
  <c r="G175" i="91"/>
  <c r="F175" i="91"/>
  <c r="E175" i="91"/>
  <c r="D175" i="91"/>
  <c r="C175" i="91"/>
  <c r="O174" i="91"/>
  <c r="M174" i="91"/>
  <c r="L174" i="91"/>
  <c r="K174" i="91"/>
  <c r="J174" i="91"/>
  <c r="I174" i="91"/>
  <c r="H174" i="91"/>
  <c r="G174" i="91"/>
  <c r="F174" i="91"/>
  <c r="E174" i="91"/>
  <c r="D174" i="91"/>
  <c r="C174" i="91"/>
  <c r="O173" i="91"/>
  <c r="M173" i="91"/>
  <c r="L173" i="91"/>
  <c r="K173" i="91"/>
  <c r="J173" i="91"/>
  <c r="I173" i="91"/>
  <c r="H173" i="91"/>
  <c r="G173" i="91"/>
  <c r="F173" i="91"/>
  <c r="E173" i="91"/>
  <c r="D173" i="91"/>
  <c r="C173" i="91"/>
  <c r="O172" i="91"/>
  <c r="M172" i="91"/>
  <c r="L172" i="91"/>
  <c r="K172" i="91"/>
  <c r="J172" i="91"/>
  <c r="I172" i="91"/>
  <c r="H172" i="91"/>
  <c r="G172" i="91"/>
  <c r="F172" i="91"/>
  <c r="E172" i="91"/>
  <c r="D172" i="91"/>
  <c r="C172" i="91"/>
  <c r="O171" i="91"/>
  <c r="M171" i="91"/>
  <c r="L171" i="91"/>
  <c r="K171" i="91"/>
  <c r="J171" i="91"/>
  <c r="I171" i="91"/>
  <c r="H171" i="91"/>
  <c r="G171" i="91"/>
  <c r="F171" i="91"/>
  <c r="E171" i="91"/>
  <c r="D171" i="91"/>
  <c r="C171" i="91"/>
  <c r="O170" i="91"/>
  <c r="M170" i="91"/>
  <c r="L170" i="91"/>
  <c r="K170" i="91"/>
  <c r="J170" i="91"/>
  <c r="I170" i="91"/>
  <c r="H170" i="91"/>
  <c r="G170" i="91"/>
  <c r="F170" i="91"/>
  <c r="E170" i="91"/>
  <c r="D170" i="91"/>
  <c r="C170" i="91"/>
  <c r="O169" i="91"/>
  <c r="M169" i="91"/>
  <c r="L169" i="91"/>
  <c r="K169" i="91"/>
  <c r="J169" i="91"/>
  <c r="I169" i="91"/>
  <c r="H169" i="91"/>
  <c r="G169" i="91"/>
  <c r="F169" i="91"/>
  <c r="E169" i="91"/>
  <c r="D169" i="91"/>
  <c r="C169" i="91"/>
  <c r="O168" i="91"/>
  <c r="M168" i="91"/>
  <c r="L168" i="91"/>
  <c r="K168" i="91"/>
  <c r="J168" i="91"/>
  <c r="I168" i="91"/>
  <c r="H168" i="91"/>
  <c r="G168" i="91"/>
  <c r="F168" i="91"/>
  <c r="E168" i="91"/>
  <c r="D168" i="91"/>
  <c r="C168" i="91"/>
  <c r="O167" i="91"/>
  <c r="M167" i="91"/>
  <c r="L167" i="91"/>
  <c r="K167" i="91"/>
  <c r="J167" i="91"/>
  <c r="I167" i="91"/>
  <c r="H167" i="91"/>
  <c r="G167" i="91"/>
  <c r="F167" i="91"/>
  <c r="E167" i="91"/>
  <c r="D167" i="91"/>
  <c r="C167" i="91"/>
  <c r="O166" i="91"/>
  <c r="M166" i="91"/>
  <c r="L166" i="91"/>
  <c r="K166" i="91"/>
  <c r="J166" i="91"/>
  <c r="I166" i="91"/>
  <c r="H166" i="91"/>
  <c r="G166" i="91"/>
  <c r="F166" i="91"/>
  <c r="E166" i="91"/>
  <c r="D166" i="91"/>
  <c r="C166" i="91"/>
  <c r="O165" i="91"/>
  <c r="M165" i="91"/>
  <c r="L165" i="91"/>
  <c r="K165" i="91"/>
  <c r="J165" i="91"/>
  <c r="I165" i="91"/>
  <c r="H165" i="91"/>
  <c r="G165" i="91"/>
  <c r="F165" i="91"/>
  <c r="E165" i="91"/>
  <c r="D165" i="91"/>
  <c r="C165" i="91"/>
  <c r="O164" i="91"/>
  <c r="M164" i="91"/>
  <c r="L164" i="91"/>
  <c r="K164" i="91"/>
  <c r="J164" i="91"/>
  <c r="I164" i="91"/>
  <c r="H164" i="91"/>
  <c r="G164" i="91"/>
  <c r="F164" i="91"/>
  <c r="E164" i="91"/>
  <c r="D164" i="91"/>
  <c r="C164" i="91"/>
  <c r="O163" i="91"/>
  <c r="M163" i="91"/>
  <c r="L163" i="91"/>
  <c r="K163" i="91"/>
  <c r="J163" i="91"/>
  <c r="I163" i="91"/>
  <c r="H163" i="91"/>
  <c r="G163" i="91"/>
  <c r="F163" i="91"/>
  <c r="E163" i="91"/>
  <c r="D163" i="91"/>
  <c r="C163" i="91"/>
  <c r="O162" i="91"/>
  <c r="M162" i="91"/>
  <c r="L162" i="91"/>
  <c r="K162" i="91"/>
  <c r="J162" i="91"/>
  <c r="I162" i="91"/>
  <c r="H162" i="91"/>
  <c r="G162" i="91"/>
  <c r="F162" i="91"/>
  <c r="E162" i="91"/>
  <c r="D162" i="91"/>
  <c r="C162" i="91"/>
  <c r="O161" i="91"/>
  <c r="M161" i="91"/>
  <c r="L161" i="91"/>
  <c r="K161" i="91"/>
  <c r="J161" i="91"/>
  <c r="I161" i="91"/>
  <c r="H161" i="91"/>
  <c r="G161" i="91"/>
  <c r="F161" i="91"/>
  <c r="E161" i="91"/>
  <c r="D161" i="91"/>
  <c r="C161" i="91"/>
  <c r="O160" i="91"/>
  <c r="M160" i="91"/>
  <c r="L160" i="91"/>
  <c r="K160" i="91"/>
  <c r="J160" i="91"/>
  <c r="I160" i="91"/>
  <c r="H160" i="91"/>
  <c r="G160" i="91"/>
  <c r="F160" i="91"/>
  <c r="E160" i="91"/>
  <c r="D160" i="91"/>
  <c r="C160" i="91"/>
  <c r="O159" i="91"/>
  <c r="O179" i="91" s="1"/>
  <c r="M159" i="91"/>
  <c r="M179" i="91" s="1"/>
  <c r="L159" i="91"/>
  <c r="L179" i="91" s="1"/>
  <c r="K159" i="91"/>
  <c r="K179" i="91" s="1"/>
  <c r="J159" i="91"/>
  <c r="J179" i="91" s="1"/>
  <c r="I159" i="91"/>
  <c r="I179" i="91" s="1"/>
  <c r="H159" i="91"/>
  <c r="H179" i="91" s="1"/>
  <c r="G159" i="91"/>
  <c r="G179" i="91" s="1"/>
  <c r="F159" i="91"/>
  <c r="F179" i="91" s="1"/>
  <c r="E159" i="91"/>
  <c r="E179" i="91" s="1"/>
  <c r="D159" i="91"/>
  <c r="D179" i="91" s="1"/>
  <c r="C159" i="91"/>
  <c r="C149" i="91"/>
  <c r="E119" i="91"/>
  <c r="D119" i="91"/>
  <c r="C119" i="91"/>
  <c r="F118" i="91"/>
  <c r="N178" i="91" s="1"/>
  <c r="F117" i="91"/>
  <c r="N177" i="91" s="1"/>
  <c r="F116" i="91"/>
  <c r="N176" i="91" s="1"/>
  <c r="F115" i="91"/>
  <c r="N175" i="91" s="1"/>
  <c r="F114" i="91"/>
  <c r="N174" i="91" s="1"/>
  <c r="F113" i="91"/>
  <c r="N173" i="91" s="1"/>
  <c r="F112" i="91"/>
  <c r="N172" i="91" s="1"/>
  <c r="F111" i="91"/>
  <c r="N171" i="91" s="1"/>
  <c r="F110" i="91"/>
  <c r="N170" i="91" s="1"/>
  <c r="F109" i="91"/>
  <c r="N169" i="91" s="1"/>
  <c r="F108" i="91"/>
  <c r="N168" i="91" s="1"/>
  <c r="F107" i="91"/>
  <c r="N167" i="91" s="1"/>
  <c r="F106" i="91"/>
  <c r="N166" i="91" s="1"/>
  <c r="F105" i="91"/>
  <c r="N165" i="91" s="1"/>
  <c r="F104" i="91"/>
  <c r="N164" i="91" s="1"/>
  <c r="F103" i="91"/>
  <c r="N163" i="91" s="1"/>
  <c r="F102" i="91"/>
  <c r="N162" i="91" s="1"/>
  <c r="F101" i="91"/>
  <c r="N161" i="91" s="1"/>
  <c r="F100" i="91"/>
  <c r="N160" i="91" s="1"/>
  <c r="F99" i="91"/>
  <c r="N159" i="91" s="1"/>
  <c r="E90" i="91"/>
  <c r="D90" i="91"/>
  <c r="C90" i="91"/>
  <c r="F89" i="91"/>
  <c r="F88" i="91"/>
  <c r="F87" i="91"/>
  <c r="F86" i="91"/>
  <c r="F85" i="91"/>
  <c r="F84" i="91"/>
  <c r="F83" i="91"/>
  <c r="F82" i="91"/>
  <c r="F81" i="91"/>
  <c r="F80" i="91"/>
  <c r="F79" i="91"/>
  <c r="F78" i="91"/>
  <c r="F77" i="91"/>
  <c r="F76" i="91"/>
  <c r="F75" i="91"/>
  <c r="F74" i="91"/>
  <c r="F73" i="91"/>
  <c r="F72" i="91"/>
  <c r="F71" i="91"/>
  <c r="F70" i="91"/>
  <c r="F90" i="91" l="1"/>
  <c r="N179" i="91"/>
  <c r="P159" i="91"/>
  <c r="P160" i="91"/>
  <c r="P161" i="91"/>
  <c r="P162" i="91"/>
  <c r="P163" i="91"/>
  <c r="P164" i="91"/>
  <c r="P165" i="91"/>
  <c r="P166" i="91"/>
  <c r="P167" i="91"/>
  <c r="P168" i="91"/>
  <c r="P169" i="91"/>
  <c r="P170" i="91"/>
  <c r="P171" i="91"/>
  <c r="P172" i="91"/>
  <c r="P173" i="91"/>
  <c r="P174" i="91"/>
  <c r="P175" i="91"/>
  <c r="P176" i="91"/>
  <c r="P177" i="91"/>
  <c r="P178" i="91"/>
  <c r="F119" i="91"/>
  <c r="C179" i="91"/>
  <c r="P179" i="91" l="1"/>
  <c r="M237" i="91" l="1"/>
  <c r="L237" i="91"/>
  <c r="K237" i="91"/>
  <c r="J237" i="91"/>
  <c r="I237" i="91"/>
  <c r="H237" i="91"/>
  <c r="G237" i="91"/>
  <c r="F237" i="91"/>
  <c r="E237" i="91"/>
  <c r="D237" i="91"/>
  <c r="C237" i="91"/>
  <c r="N237" i="91" l="1"/>
  <c r="D32" i="91" l="1"/>
  <c r="E32" i="91"/>
  <c r="M32" i="91"/>
  <c r="G32" i="91"/>
  <c r="M61" i="91" l="1"/>
  <c r="L61" i="91"/>
  <c r="K61" i="91"/>
  <c r="J61" i="91"/>
  <c r="I61" i="91"/>
  <c r="H61" i="91"/>
  <c r="G61" i="91"/>
  <c r="F61" i="91"/>
  <c r="E61" i="91"/>
  <c r="D61" i="91"/>
  <c r="C61" i="91"/>
  <c r="N60" i="91"/>
  <c r="N59" i="91"/>
  <c r="N58" i="91"/>
  <c r="N57" i="91"/>
  <c r="N56" i="91"/>
  <c r="N55" i="91"/>
  <c r="N54" i="91"/>
  <c r="N53" i="91"/>
  <c r="N52" i="91"/>
  <c r="N51" i="91"/>
  <c r="N50" i="91"/>
  <c r="N49" i="91"/>
  <c r="N48" i="91"/>
  <c r="N47" i="91"/>
  <c r="N46" i="91"/>
  <c r="N45" i="91"/>
  <c r="N44" i="91"/>
  <c r="N43" i="91"/>
  <c r="N42" i="91"/>
  <c r="N41" i="91"/>
  <c r="N61" i="91" l="1"/>
  <c r="J32" i="91" l="1"/>
  <c r="F32" i="91"/>
  <c r="K32" i="91"/>
  <c r="I32" i="91"/>
  <c r="H32" i="91"/>
  <c r="L32" i="91"/>
  <c r="M208" i="91"/>
  <c r="H208" i="91"/>
  <c r="L208" i="91"/>
  <c r="N189" i="91"/>
  <c r="N191" i="91"/>
  <c r="N193" i="91"/>
  <c r="N195" i="91"/>
  <c r="N197" i="91"/>
  <c r="N199" i="91"/>
  <c r="N201" i="91"/>
  <c r="N203" i="91"/>
  <c r="N205" i="91"/>
  <c r="N207" i="91"/>
  <c r="N190" i="91"/>
  <c r="N192" i="91"/>
  <c r="N194" i="91"/>
  <c r="N196" i="91"/>
  <c r="N198" i="91"/>
  <c r="N200" i="91"/>
  <c r="N202" i="91"/>
  <c r="N204" i="91"/>
  <c r="N206" i="91"/>
  <c r="D208" i="91"/>
  <c r="G208" i="91"/>
  <c r="K208" i="91"/>
  <c r="E208" i="91"/>
  <c r="I208" i="91"/>
  <c r="F208" i="91"/>
  <c r="J208" i="91"/>
  <c r="C208" i="91"/>
  <c r="N188" i="91" l="1"/>
  <c r="N208" i="91" s="1"/>
  <c r="C32" i="91" l="1"/>
  <c r="N32" i="91" l="1"/>
</calcChain>
</file>

<file path=xl/sharedStrings.xml><?xml version="1.0" encoding="utf-8"?>
<sst xmlns="http://schemas.openxmlformats.org/spreadsheetml/2006/main" count="355" uniqueCount="66">
  <si>
    <t>TOTAL</t>
  </si>
  <si>
    <t>No.</t>
  </si>
  <si>
    <t>TEPIC</t>
  </si>
  <si>
    <t>ACAPONETA</t>
  </si>
  <si>
    <t>COMPOSTELA</t>
  </si>
  <si>
    <t>JALA</t>
  </si>
  <si>
    <t>ROSAMORADA</t>
  </si>
  <si>
    <t>RUIZ</t>
  </si>
  <si>
    <t>SAN BLAS</t>
  </si>
  <si>
    <t>TUXPAN</t>
  </si>
  <si>
    <t>XALISCO</t>
  </si>
  <si>
    <t>LA YESCA</t>
  </si>
  <si>
    <t>EL NAYAR</t>
  </si>
  <si>
    <t>HUAJICORI</t>
  </si>
  <si>
    <t>GOBIERNO DEL ESTADO DE NAYARIT</t>
  </si>
  <si>
    <t>SANTIAGO IXCUINTLA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</si>
  <si>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</si>
  <si>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</si>
  <si>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</si>
  <si>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</si>
  <si>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</si>
  <si>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</si>
  <si>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</si>
  <si>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</si>
  <si>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</si>
  <si>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</si>
  <si>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</si>
  <si>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</si>
  <si>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</si>
  <si>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 xml:space="preserve">Las cifras parciales pueden no coincidir con el total debido al redondeo </t>
  </si>
  <si>
    <t>Faltante inicial del FEIEF al FGP del mes de abril 2021</t>
  </si>
  <si>
    <t>Faltante inicial del FEIEF al FGP</t>
  </si>
  <si>
    <t>AHUACATLÁN</t>
  </si>
  <si>
    <t>AMATLÁN DE CAÑAS</t>
  </si>
  <si>
    <t>BAHÍA DE BANDERAS</t>
  </si>
  <si>
    <t>IXTLÁN DEL RÍO</t>
  </si>
  <si>
    <t>SAN PEDRO LAGUNILLAS</t>
  </si>
  <si>
    <t>SANTA MARÍA DEL ORO</t>
  </si>
  <si>
    <t xml:space="preserve">TECUALA </t>
  </si>
  <si>
    <t>SECRETARÍA DE ADMINISTRACIÓN Y FINANZAS</t>
  </si>
  <si>
    <t>SUBSECRETARÍA DE INGRESOS</t>
  </si>
  <si>
    <t>PARTICIPACIONES FEDERALES MINISTRADAS A LOS MUNICIPIOS EN EL IV TRIMESTRE DEL EJERCICIO FISCAL 2021</t>
  </si>
  <si>
    <t>PARTICIPACIONES FEDERALES MINISTRADAS A LOS MUNICIPIOS EN EL MES DE OCTUBRE DEL EJERCICIO FISCAL 2021</t>
  </si>
  <si>
    <t>PARTICIPACIONES FEDERALES MINISTRADAS A LOS MUNICIPIOS EN EL MES DE NOVIEMBRE DEL EJERCICIO FISCAL 2021</t>
  </si>
  <si>
    <t>PARTICIPACIONES FEDERALES MINISTRADAS A LOS MUNICIPIOS EN EL MES DE DICIEMBRE DEL EJERCICIO FISCAL 2021</t>
  </si>
  <si>
    <t>Segundo Ajuste Cuatrimestral 2021</t>
  </si>
  <si>
    <t>Anexo VII</t>
  </si>
  <si>
    <t>AHUACATLAN</t>
  </si>
  <si>
    <t>AMATLAN DE CAÑAS</t>
  </si>
  <si>
    <t>BAHIA DE BANDERAS</t>
  </si>
  <si>
    <t>IXTLAN DEL RIO</t>
  </si>
  <si>
    <t>SAN PEDRO LAGUINILLAS</t>
  </si>
  <si>
    <t>SANTA MARIA DEL ORO</t>
  </si>
  <si>
    <t>TECUALA</t>
  </si>
  <si>
    <t>Distribución de FEIEF correspondiente al tercer trimestre 2021</t>
  </si>
  <si>
    <t>Distribución de diferencia de FOFIR del 3er. trimestre (julio-septiembre) del 2021 del Fondo de Fiscalización</t>
  </si>
  <si>
    <t>(INCLUYE SEGUNDO AJUSTE CUATRIMESTRAL 2021, FEIEF 3er. TRIMESTRE 2021 Y DIFERENCIA FOFIR 3er. TRIMESTRE 2021)</t>
  </si>
  <si>
    <t>Faltante inicial del FEIEF al FGP del mes de mayo 2021</t>
  </si>
  <si>
    <t>FEIEF Correspondiente al 3er trimestre 2021</t>
  </si>
  <si>
    <t>Diferencia de FOFIR Correspondiente al Terc+er Trimestre de 2021</t>
  </si>
  <si>
    <t>FGP FFM FOFIR</t>
  </si>
  <si>
    <t>Faltante inicial del FEIEF al FGP del mes de octubre 2021</t>
  </si>
  <si>
    <t>Fondo de Compensación</t>
  </si>
  <si>
    <t>Distribución del FEIEF al FGP, FFM y FOFIR correspondiente al mes de diciembre 2021</t>
  </si>
  <si>
    <t>Faltante inicial del FEIEF al FGP del mes de noviembre 2021</t>
  </si>
  <si>
    <t>FEIEF Correspondiente al mes de diciembre 2021 FGP, FFM y FOFIR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</si>
</sst>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7" applyNumberFormat="0" applyAlignment="0" applyProtection="0"/>
    <xf numFmtId="0" fontId="17" fillId="18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0" fillId="8" borderId="7" applyNumberFormat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3" fillId="1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164" fontId="30" fillId="0" borderId="0" applyFont="0" applyFill="0" applyBorder="0" applyAlignment="0" applyProtection="0"/>
  </cellStyleXfs>
  <cellXfs count="75">
    <xf numFmtId="0" fontId="0" fillId="0" borderId="0" xfId="0"/>
    <xf numFmtId="3" fontId="9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7" fillId="0" borderId="0" xfId="0" applyFont="1" applyAlignment="1">
      <alignment horizontal="center"/>
    </xf>
    <xf numFmtId="3" fontId="8" fillId="2" borderId="2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2" applyFont="1" applyFill="1" applyBorder="1"/>
    <xf numFmtId="4" fontId="9" fillId="0" borderId="0" xfId="0" applyNumberFormat="1" applyFont="1"/>
    <xf numFmtId="3" fontId="9" fillId="0" borderId="0" xfId="0" applyNumberFormat="1" applyFont="1" applyFill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vertical="justify"/>
    </xf>
    <xf numFmtId="0" fontId="3" fillId="0" borderId="0" xfId="2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4" fontId="9" fillId="0" borderId="0" xfId="0" applyNumberFormat="1" applyFont="1" applyBorder="1"/>
    <xf numFmtId="0" fontId="0" fillId="0" borderId="0" xfId="0" applyBorder="1"/>
    <xf numFmtId="3" fontId="0" fillId="0" borderId="0" xfId="0" applyNumberFormat="1"/>
    <xf numFmtId="0" fontId="9" fillId="0" borderId="2" xfId="0" applyFont="1" applyBorder="1" applyAlignment="1">
      <alignment vertical="center"/>
    </xf>
    <xf numFmtId="0" fontId="3" fillId="2" borderId="4" xfId="2" applyFont="1" applyFill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2" fillId="0" borderId="0" xfId="2" applyFont="1" applyAlignment="1"/>
    <xf numFmtId="0" fontId="1" fillId="0" borderId="0" xfId="2"/>
    <xf numFmtId="0" fontId="1" fillId="0" borderId="0" xfId="2" applyFont="1" applyAlignment="1">
      <alignment horizontal="center"/>
    </xf>
    <xf numFmtId="0" fontId="3" fillId="0" borderId="15" xfId="2" applyFont="1" applyFill="1" applyBorder="1" applyAlignment="1">
      <alignment vertical="center" wrapText="1"/>
    </xf>
    <xf numFmtId="0" fontId="9" fillId="0" borderId="2" xfId="2" applyFont="1" applyBorder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3" fontId="9" fillId="0" borderId="15" xfId="2" applyNumberFormat="1" applyFont="1" applyFill="1" applyBorder="1"/>
    <xf numFmtId="3" fontId="8" fillId="2" borderId="2" xfId="2" applyNumberFormat="1" applyFont="1" applyFill="1" applyBorder="1"/>
    <xf numFmtId="3" fontId="8" fillId="0" borderId="15" xfId="2" applyNumberFormat="1" applyFont="1" applyFill="1" applyBorder="1"/>
    <xf numFmtId="0" fontId="9" fillId="0" borderId="2" xfId="0" applyFont="1" applyBorder="1" applyAlignment="1">
      <alignment wrapText="1"/>
    </xf>
    <xf numFmtId="0" fontId="3" fillId="2" borderId="4" xfId="2" applyFont="1" applyFill="1" applyBorder="1" applyAlignment="1">
      <alignment horizontal="center" vertical="center" wrapText="1"/>
    </xf>
    <xf numFmtId="3" fontId="9" fillId="0" borderId="2" xfId="0" applyNumberFormat="1" applyFont="1" applyFill="1" applyBorder="1"/>
    <xf numFmtId="0" fontId="2" fillId="0" borderId="0" xfId="0" applyFont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2" fillId="0" borderId="0" xfId="2" applyFont="1" applyAlignment="1">
      <alignment horizontal="center" vertical="justify"/>
    </xf>
    <xf numFmtId="0" fontId="3" fillId="2" borderId="16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8" xfId="2" applyFont="1" applyFill="1" applyBorder="1" applyAlignment="1">
      <alignment horizontal="center" vertical="center" wrapText="1"/>
    </xf>
    <xf numFmtId="0" fontId="3" fillId="2" borderId="19" xfId="2" applyFont="1" applyFill="1" applyBorder="1" applyAlignment="1">
      <alignment horizontal="center" vertical="center" wrapText="1"/>
    </xf>
    <xf numFmtId="0" fontId="3" fillId="2" borderId="20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9" fillId="0" borderId="5" xfId="2" applyNumberFormat="1" applyFont="1" applyBorder="1" applyAlignment="1">
      <alignment horizontal="right"/>
    </xf>
    <xf numFmtId="3" fontId="9" fillId="0" borderId="6" xfId="2" applyNumberFormat="1" applyFont="1" applyBorder="1" applyAlignment="1">
      <alignment horizontal="right"/>
    </xf>
    <xf numFmtId="3" fontId="8" fillId="25" borderId="5" xfId="2" applyNumberFormat="1" applyFont="1" applyFill="1" applyBorder="1" applyAlignment="1">
      <alignment horizontal="right"/>
    </xf>
    <xf numFmtId="3" fontId="8" fillId="25" borderId="6" xfId="2" applyNumberFormat="1" applyFont="1" applyFill="1" applyBorder="1" applyAlignment="1">
      <alignment horizontal="right"/>
    </xf>
    <xf numFmtId="0" fontId="4" fillId="0" borderId="21" xfId="2" applyFont="1" applyFill="1" applyBorder="1" applyAlignment="1">
      <alignment horizontal="center" vertical="justify"/>
    </xf>
    <xf numFmtId="0" fontId="31" fillId="0" borderId="0" xfId="2" applyFont="1" applyAlignment="1">
      <alignment horizontal="center" vertical="justify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602207</xdr:colOff>
      <xdr:row>4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661775</xdr:colOff>
      <xdr:row>0</xdr:row>
      <xdr:rowOff>38100</xdr:rowOff>
    </xdr:from>
    <xdr:to>
      <xdr:col>13</xdr:col>
      <xdr:colOff>876301</xdr:colOff>
      <xdr:row>4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0125" y="38100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438150</xdr:colOff>
      <xdr:row>0</xdr:row>
      <xdr:rowOff>28575</xdr:rowOff>
    </xdr:from>
    <xdr:to>
      <xdr:col>16</xdr:col>
      <xdr:colOff>728980</xdr:colOff>
      <xdr:row>5</xdr:row>
      <xdr:rowOff>83185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0275" y="2857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D295"/>
  <sheetViews>
    <sheetView tabSelected="1" workbookViewId="0">
      <selection activeCell="F16" sqref="F16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0" width="13.85546875" customWidth="1"/>
    <col min="11" max="11" width="10" customWidth="1"/>
    <col min="12" max="13" width="13.85546875" style="9" customWidth="1"/>
    <col min="14" max="14" width="13.85546875" customWidth="1"/>
    <col min="15" max="15" width="11.42578125" customWidth="1"/>
    <col min="16" max="16" width="11.5703125" customWidth="1"/>
  </cols>
  <sheetData>
    <row r="1" spans="1:17" ht="16.5" x14ac:dyDescent="0.25">
      <c r="A1" s="66" t="s">
        <v>14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28"/>
      <c r="P1" s="28"/>
    </row>
    <row r="2" spans="1:17" ht="13.5" customHeight="1" x14ac:dyDescent="0.2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29"/>
      <c r="P2" s="29"/>
    </row>
    <row r="3" spans="1:17" ht="13.5" customHeight="1" x14ac:dyDescent="0.2">
      <c r="A3" s="68" t="s">
        <v>40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30"/>
      <c r="P3" s="30"/>
    </row>
    <row r="4" spans="1:17" ht="13.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8"/>
      <c r="L4" s="12"/>
      <c r="M4" s="18"/>
      <c r="N4" s="6"/>
    </row>
    <row r="5" spans="1:17" ht="13.5" customHeight="1" x14ac:dyDescent="0.2">
      <c r="A5" s="44" t="s">
        <v>16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19"/>
      <c r="P5" s="19"/>
    </row>
    <row r="6" spans="1:17" s="9" customFormat="1" ht="13.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7"/>
      <c r="N6" s="13"/>
    </row>
    <row r="7" spans="1:17" s="9" customFormat="1" ht="13.5" customHeight="1" x14ac:dyDescent="0.2">
      <c r="A7" s="44" t="s">
        <v>41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9"/>
      <c r="P7" s="19"/>
    </row>
    <row r="8" spans="1:17" s="9" customFormat="1" ht="13.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7"/>
      <c r="N8" s="13"/>
    </row>
    <row r="9" spans="1:17" s="9" customFormat="1" ht="20.100000000000001" customHeight="1" x14ac:dyDescent="0.2">
      <c r="A9" s="50" t="s">
        <v>1</v>
      </c>
      <c r="B9" s="50" t="s">
        <v>27</v>
      </c>
      <c r="C9" s="45" t="s">
        <v>18</v>
      </c>
      <c r="D9" s="45" t="s">
        <v>19</v>
      </c>
      <c r="E9" s="45" t="s">
        <v>17</v>
      </c>
      <c r="F9" s="45" t="s">
        <v>20</v>
      </c>
      <c r="G9" s="45" t="s">
        <v>21</v>
      </c>
      <c r="H9" s="45" t="s">
        <v>62</v>
      </c>
      <c r="I9" s="63" t="s">
        <v>22</v>
      </c>
      <c r="J9" s="45" t="s">
        <v>23</v>
      </c>
      <c r="K9" s="45" t="s">
        <v>24</v>
      </c>
      <c r="L9" s="45" t="s">
        <v>25</v>
      </c>
      <c r="M9" s="45" t="s">
        <v>28</v>
      </c>
      <c r="N9" s="45" t="s">
        <v>31</v>
      </c>
      <c r="O9" s="45" t="s">
        <v>58</v>
      </c>
      <c r="P9" s="45" t="s">
        <v>59</v>
      </c>
      <c r="Q9" s="45" t="s">
        <v>26</v>
      </c>
    </row>
    <row r="10" spans="1:17" s="9" customFormat="1" ht="20.100000000000001" customHeight="1" x14ac:dyDescent="0.2">
      <c r="A10" s="51"/>
      <c r="B10" s="51"/>
      <c r="C10" s="46"/>
      <c r="D10" s="46"/>
      <c r="E10" s="46"/>
      <c r="F10" s="46"/>
      <c r="G10" s="46"/>
      <c r="H10" s="46"/>
      <c r="I10" s="64"/>
      <c r="J10" s="46"/>
      <c r="K10" s="46"/>
      <c r="L10" s="46"/>
      <c r="M10" s="46"/>
      <c r="N10" s="46"/>
      <c r="O10" s="46"/>
      <c r="P10" s="46"/>
      <c r="Q10" s="46"/>
    </row>
    <row r="11" spans="1:17" s="9" customFormat="1" ht="20.100000000000001" customHeight="1" x14ac:dyDescent="0.2">
      <c r="A11" s="52"/>
      <c r="B11" s="52"/>
      <c r="C11" s="47"/>
      <c r="D11" s="47"/>
      <c r="E11" s="47"/>
      <c r="F11" s="47"/>
      <c r="G11" s="47"/>
      <c r="H11" s="47"/>
      <c r="I11" s="65"/>
      <c r="J11" s="47"/>
      <c r="K11" s="47"/>
      <c r="L11" s="47"/>
      <c r="M11" s="47"/>
      <c r="N11" s="47"/>
      <c r="O11" s="42" t="s">
        <v>60</v>
      </c>
      <c r="P11" s="47"/>
      <c r="Q11" s="47"/>
    </row>
    <row r="12" spans="1:17" s="9" customFormat="1" ht="13.5" customHeight="1" x14ac:dyDescent="0.2">
      <c r="A12" s="11">
        <v>1</v>
      </c>
      <c r="B12" s="26" t="s">
        <v>3</v>
      </c>
      <c r="C12" s="1">
        <f>C159+C188+C274</f>
        <v>11052786.68</v>
      </c>
      <c r="D12" s="1">
        <f t="shared" ref="D12:G12" si="0">D159+D188+D274</f>
        <v>4073054.74</v>
      </c>
      <c r="E12" s="1">
        <f t="shared" si="0"/>
        <v>326788.7</v>
      </c>
      <c r="F12" s="1">
        <f t="shared" si="0"/>
        <v>356992.41</v>
      </c>
      <c r="G12" s="1">
        <f t="shared" si="0"/>
        <v>381330.12</v>
      </c>
      <c r="H12" s="1">
        <f>H217</f>
        <v>222265.68</v>
      </c>
      <c r="I12" s="1">
        <f t="shared" ref="I12:N12" si="1">H159+H188+I274</f>
        <v>1189350</v>
      </c>
      <c r="J12" s="1">
        <f t="shared" si="1"/>
        <v>22797.63</v>
      </c>
      <c r="K12" s="1">
        <f t="shared" si="1"/>
        <v>90948.87</v>
      </c>
      <c r="L12" s="1">
        <f t="shared" si="1"/>
        <v>0</v>
      </c>
      <c r="M12" s="1">
        <f t="shared" si="1"/>
        <v>266322.95999999996</v>
      </c>
      <c r="N12" s="1">
        <f t="shared" si="1"/>
        <v>-73150.95</v>
      </c>
      <c r="O12" s="1">
        <f>N159+O274</f>
        <v>538975.56000000006</v>
      </c>
      <c r="P12" s="1">
        <f>O159</f>
        <v>7287.39</v>
      </c>
      <c r="Q12" s="1">
        <f>SUM(C12:P12)</f>
        <v>18455749.789999999</v>
      </c>
    </row>
    <row r="13" spans="1:17" s="9" customFormat="1" ht="13.5" customHeight="1" x14ac:dyDescent="0.2">
      <c r="A13" s="11">
        <v>2</v>
      </c>
      <c r="B13" s="26" t="s">
        <v>32</v>
      </c>
      <c r="C13" s="1">
        <f t="shared" ref="C13:G13" si="2">C160+C189+C275</f>
        <v>7557466.8800000008</v>
      </c>
      <c r="D13" s="1">
        <f t="shared" si="2"/>
        <v>2729535.29</v>
      </c>
      <c r="E13" s="1">
        <f t="shared" si="2"/>
        <v>419897.20999999996</v>
      </c>
      <c r="F13" s="1">
        <f t="shared" si="2"/>
        <v>145843.6</v>
      </c>
      <c r="G13" s="1">
        <f t="shared" si="2"/>
        <v>155123.98000000001</v>
      </c>
      <c r="H13" s="1">
        <f t="shared" ref="H13:H31" si="3">H218</f>
        <v>120180.63</v>
      </c>
      <c r="I13" s="1">
        <f t="shared" ref="I13:N31" si="4">H160+H189+I275</f>
        <v>113990</v>
      </c>
      <c r="J13" s="1">
        <f t="shared" si="4"/>
        <v>15749.73</v>
      </c>
      <c r="K13" s="1">
        <f t="shared" si="4"/>
        <v>62831.93</v>
      </c>
      <c r="L13" s="1">
        <f t="shared" si="4"/>
        <v>0</v>
      </c>
      <c r="M13" s="1">
        <f t="shared" si="4"/>
        <v>183988.94</v>
      </c>
      <c r="N13" s="1">
        <f t="shared" si="4"/>
        <v>-50536.270000000004</v>
      </c>
      <c r="O13" s="1">
        <f t="shared" ref="O13:O31" si="5">N160+O275</f>
        <v>354929.42000000004</v>
      </c>
      <c r="P13" s="1">
        <f t="shared" ref="P13:P31" si="6">O160</f>
        <v>1189.56</v>
      </c>
      <c r="Q13" s="1">
        <f t="shared" ref="Q13:Q31" si="7">SUM(C13:P13)</f>
        <v>11810190.900000004</v>
      </c>
    </row>
    <row r="14" spans="1:17" s="9" customFormat="1" ht="13.5" customHeight="1" x14ac:dyDescent="0.2">
      <c r="A14" s="11">
        <v>3</v>
      </c>
      <c r="B14" s="26" t="s">
        <v>33</v>
      </c>
      <c r="C14" s="1">
        <f t="shared" ref="C14:G14" si="8">C161+C190+C276</f>
        <v>7243512.9100000001</v>
      </c>
      <c r="D14" s="1">
        <f t="shared" si="8"/>
        <v>2559013.25</v>
      </c>
      <c r="E14" s="1">
        <f t="shared" si="8"/>
        <v>437102.04999999993</v>
      </c>
      <c r="F14" s="1">
        <f t="shared" si="8"/>
        <v>106850.4</v>
      </c>
      <c r="G14" s="1">
        <f t="shared" si="8"/>
        <v>113400.14</v>
      </c>
      <c r="H14" s="1">
        <f t="shared" si="3"/>
        <v>112882.85</v>
      </c>
      <c r="I14" s="1">
        <f t="shared" si="4"/>
        <v>666034</v>
      </c>
      <c r="J14" s="1">
        <f t="shared" si="4"/>
        <v>16253.849999999999</v>
      </c>
      <c r="K14" s="1">
        <f t="shared" si="4"/>
        <v>64843.039999999994</v>
      </c>
      <c r="L14" s="1">
        <f t="shared" si="4"/>
        <v>0</v>
      </c>
      <c r="M14" s="1">
        <f t="shared" si="4"/>
        <v>189878.04</v>
      </c>
      <c r="N14" s="1">
        <f t="shared" si="4"/>
        <v>-52153.83</v>
      </c>
      <c r="O14" s="1">
        <f t="shared" si="5"/>
        <v>359100.88999999996</v>
      </c>
      <c r="P14" s="1">
        <f t="shared" si="6"/>
        <v>607.41999999999996</v>
      </c>
      <c r="Q14" s="1">
        <f t="shared" si="7"/>
        <v>11817325.01</v>
      </c>
    </row>
    <row r="15" spans="1:17" s="9" customFormat="1" ht="13.5" customHeight="1" x14ac:dyDescent="0.2">
      <c r="A15" s="11">
        <v>4</v>
      </c>
      <c r="B15" s="26" t="s">
        <v>34</v>
      </c>
      <c r="C15" s="1">
        <f t="shared" ref="C15:G15" si="9">C162+C191+C277</f>
        <v>12615829.27</v>
      </c>
      <c r="D15" s="1">
        <f t="shared" si="9"/>
        <v>5292579.4800000004</v>
      </c>
      <c r="E15" s="1">
        <f t="shared" si="9"/>
        <v>384475.5</v>
      </c>
      <c r="F15" s="1">
        <f t="shared" si="9"/>
        <v>919204.58000000007</v>
      </c>
      <c r="G15" s="1">
        <f t="shared" si="9"/>
        <v>1234543.3700000001</v>
      </c>
      <c r="H15" s="1">
        <f t="shared" si="3"/>
        <v>505185.92</v>
      </c>
      <c r="I15" s="1">
        <f t="shared" si="4"/>
        <v>6469927</v>
      </c>
      <c r="J15" s="1">
        <f t="shared" si="4"/>
        <v>66975.899999999994</v>
      </c>
      <c r="K15" s="1">
        <f t="shared" si="4"/>
        <v>267193.62</v>
      </c>
      <c r="L15" s="1">
        <f t="shared" si="4"/>
        <v>0</v>
      </c>
      <c r="M15" s="1">
        <f t="shared" si="4"/>
        <v>782415.5</v>
      </c>
      <c r="N15" s="1">
        <f t="shared" si="4"/>
        <v>-214906.16000000003</v>
      </c>
      <c r="O15" s="1">
        <f t="shared" si="5"/>
        <v>2531606.9299999997</v>
      </c>
      <c r="P15" s="1">
        <f t="shared" si="6"/>
        <v>1048342.69</v>
      </c>
      <c r="Q15" s="1">
        <f t="shared" si="7"/>
        <v>31903373.600000001</v>
      </c>
    </row>
    <row r="16" spans="1:17" s="9" customFormat="1" ht="13.5" customHeight="1" x14ac:dyDescent="0.2">
      <c r="A16" s="11">
        <v>5</v>
      </c>
      <c r="B16" s="26" t="s">
        <v>4</v>
      </c>
      <c r="C16" s="1">
        <f t="shared" ref="C16:G16" si="10">C163+C192+C278</f>
        <v>15440167.539999999</v>
      </c>
      <c r="D16" s="1">
        <f t="shared" si="10"/>
        <v>5550830.7699999996</v>
      </c>
      <c r="E16" s="1">
        <f t="shared" si="10"/>
        <v>282764.56</v>
      </c>
      <c r="F16" s="1">
        <f t="shared" si="10"/>
        <v>654133.35</v>
      </c>
      <c r="G16" s="1">
        <f t="shared" si="10"/>
        <v>713008.92</v>
      </c>
      <c r="H16" s="1">
        <f t="shared" si="3"/>
        <v>359338.96</v>
      </c>
      <c r="I16" s="1">
        <f t="shared" si="4"/>
        <v>3822971</v>
      </c>
      <c r="J16" s="1">
        <f t="shared" si="4"/>
        <v>44764.590000000004</v>
      </c>
      <c r="K16" s="1">
        <f t="shared" si="4"/>
        <v>178583.83000000002</v>
      </c>
      <c r="L16" s="1">
        <f t="shared" si="4"/>
        <v>0</v>
      </c>
      <c r="M16" s="1">
        <f t="shared" si="4"/>
        <v>522941.95999999996</v>
      </c>
      <c r="N16" s="1">
        <f t="shared" si="4"/>
        <v>-143636.54</v>
      </c>
      <c r="O16" s="1">
        <f t="shared" si="5"/>
        <v>1148821.0699999998</v>
      </c>
      <c r="P16" s="1">
        <f t="shared" si="6"/>
        <v>80221.25</v>
      </c>
      <c r="Q16" s="1">
        <f t="shared" si="7"/>
        <v>28654911.260000002</v>
      </c>
    </row>
    <row r="17" spans="1:17" s="9" customFormat="1" ht="13.5" customHeight="1" x14ac:dyDescent="0.2">
      <c r="A17" s="11">
        <v>6</v>
      </c>
      <c r="B17" s="26" t="s">
        <v>12</v>
      </c>
      <c r="C17" s="1">
        <f t="shared" ref="C17:G17" si="11">C164+C193+C279</f>
        <v>5771138.21</v>
      </c>
      <c r="D17" s="1">
        <f t="shared" si="11"/>
        <v>1781943.3900000001</v>
      </c>
      <c r="E17" s="1">
        <f t="shared" si="11"/>
        <v>608644.38</v>
      </c>
      <c r="F17" s="1">
        <f t="shared" si="11"/>
        <v>323450.65000000002</v>
      </c>
      <c r="G17" s="1">
        <f t="shared" si="11"/>
        <v>334477.04000000004</v>
      </c>
      <c r="H17" s="1">
        <f t="shared" si="3"/>
        <v>390619.01</v>
      </c>
      <c r="I17" s="1">
        <f t="shared" si="4"/>
        <v>701487</v>
      </c>
      <c r="J17" s="1">
        <f t="shared" si="4"/>
        <v>23991.06</v>
      </c>
      <c r="K17" s="1">
        <f t="shared" si="4"/>
        <v>95709.88</v>
      </c>
      <c r="L17" s="1">
        <f t="shared" si="4"/>
        <v>0</v>
      </c>
      <c r="M17" s="1">
        <f t="shared" si="4"/>
        <v>280264.52999999997</v>
      </c>
      <c r="N17" s="1">
        <f t="shared" si="4"/>
        <v>-76980.290000000008</v>
      </c>
      <c r="O17" s="1">
        <f t="shared" si="5"/>
        <v>553939.60000000009</v>
      </c>
      <c r="P17" s="1">
        <f t="shared" si="6"/>
        <v>77.39</v>
      </c>
      <c r="Q17" s="1">
        <f t="shared" si="7"/>
        <v>10788761.85</v>
      </c>
    </row>
    <row r="18" spans="1:17" s="9" customFormat="1" ht="13.5" customHeight="1" x14ac:dyDescent="0.2">
      <c r="A18" s="11">
        <v>7</v>
      </c>
      <c r="B18" s="26" t="s">
        <v>13</v>
      </c>
      <c r="C18" s="1">
        <f t="shared" ref="C18:G18" si="12">C165+C194+C280</f>
        <v>5298101.1099999994</v>
      </c>
      <c r="D18" s="1">
        <f t="shared" si="12"/>
        <v>1689860.23</v>
      </c>
      <c r="E18" s="1">
        <f t="shared" si="12"/>
        <v>599535.93999999994</v>
      </c>
      <c r="F18" s="1">
        <f t="shared" si="12"/>
        <v>109090.27</v>
      </c>
      <c r="G18" s="1">
        <f t="shared" si="12"/>
        <v>115299.38</v>
      </c>
      <c r="H18" s="1">
        <f t="shared" si="3"/>
        <v>143572.03</v>
      </c>
      <c r="I18" s="1">
        <f t="shared" si="4"/>
        <v>-177</v>
      </c>
      <c r="J18" s="1">
        <f t="shared" si="4"/>
        <v>17286.12</v>
      </c>
      <c r="K18" s="1">
        <f t="shared" si="4"/>
        <v>68961.25</v>
      </c>
      <c r="L18" s="1">
        <f t="shared" si="4"/>
        <v>0</v>
      </c>
      <c r="M18" s="1">
        <f t="shared" si="4"/>
        <v>201937.23</v>
      </c>
      <c r="N18" s="1">
        <f t="shared" si="4"/>
        <v>-55466.119999999995</v>
      </c>
      <c r="O18" s="1">
        <f t="shared" si="5"/>
        <v>376625.54000000004</v>
      </c>
      <c r="P18" s="1">
        <f t="shared" si="6"/>
        <v>21.04</v>
      </c>
      <c r="Q18" s="1">
        <f t="shared" si="7"/>
        <v>8564647.0199999996</v>
      </c>
    </row>
    <row r="19" spans="1:17" s="9" customFormat="1" ht="13.5" customHeight="1" x14ac:dyDescent="0.2">
      <c r="A19" s="11">
        <v>8</v>
      </c>
      <c r="B19" s="26" t="s">
        <v>35</v>
      </c>
      <c r="C19" s="1">
        <f t="shared" ref="C19:G19" si="13">C166+C195+C281</f>
        <v>9723087.4600000009</v>
      </c>
      <c r="D19" s="1">
        <f t="shared" si="13"/>
        <v>3555098.8899999997</v>
      </c>
      <c r="E19" s="1">
        <f t="shared" si="13"/>
        <v>356138.12</v>
      </c>
      <c r="F19" s="1">
        <f t="shared" si="13"/>
        <v>266013.31</v>
      </c>
      <c r="G19" s="1">
        <f t="shared" si="13"/>
        <v>283306.83</v>
      </c>
      <c r="H19" s="1">
        <f t="shared" si="3"/>
        <v>165401.53</v>
      </c>
      <c r="I19" s="1">
        <f t="shared" si="4"/>
        <v>1584675</v>
      </c>
      <c r="J19" s="1">
        <f t="shared" si="4"/>
        <v>20813.939999999999</v>
      </c>
      <c r="K19" s="1">
        <f t="shared" si="4"/>
        <v>83035.13</v>
      </c>
      <c r="L19" s="1">
        <f t="shared" si="4"/>
        <v>0</v>
      </c>
      <c r="M19" s="1">
        <f t="shared" si="4"/>
        <v>243149.4</v>
      </c>
      <c r="N19" s="1">
        <f t="shared" si="4"/>
        <v>-66785.89</v>
      </c>
      <c r="O19" s="1">
        <f t="shared" si="5"/>
        <v>489455.99</v>
      </c>
      <c r="P19" s="1">
        <f t="shared" si="6"/>
        <v>6010.72</v>
      </c>
      <c r="Q19" s="1">
        <f t="shared" si="7"/>
        <v>16709400.430000002</v>
      </c>
    </row>
    <row r="20" spans="1:17" s="9" customFormat="1" ht="13.5" customHeight="1" x14ac:dyDescent="0.2">
      <c r="A20" s="11">
        <v>9</v>
      </c>
      <c r="B20" s="26" t="s">
        <v>5</v>
      </c>
      <c r="C20" s="1">
        <f t="shared" ref="C20:G20" si="14">C167+C196+C282</f>
        <v>8773518.9600000009</v>
      </c>
      <c r="D20" s="1">
        <f t="shared" si="14"/>
        <v>3107116.09</v>
      </c>
      <c r="E20" s="1">
        <f t="shared" si="14"/>
        <v>384475.5</v>
      </c>
      <c r="F20" s="1">
        <f t="shared" si="14"/>
        <v>166498.06</v>
      </c>
      <c r="G20" s="1">
        <f t="shared" si="14"/>
        <v>175970.91</v>
      </c>
      <c r="H20" s="1">
        <f t="shared" si="3"/>
        <v>148806.65</v>
      </c>
      <c r="I20" s="1">
        <f t="shared" si="4"/>
        <v>248010</v>
      </c>
      <c r="J20" s="1">
        <f t="shared" si="4"/>
        <v>20063.550000000003</v>
      </c>
      <c r="K20" s="1">
        <f t="shared" si="4"/>
        <v>80041.48</v>
      </c>
      <c r="L20" s="1">
        <f t="shared" si="4"/>
        <v>0</v>
      </c>
      <c r="M20" s="1">
        <f t="shared" si="4"/>
        <v>234383.18</v>
      </c>
      <c r="N20" s="1">
        <f t="shared" si="4"/>
        <v>-64378.05</v>
      </c>
      <c r="O20" s="1">
        <f t="shared" si="5"/>
        <v>449573.05000000005</v>
      </c>
      <c r="P20" s="1">
        <f t="shared" si="6"/>
        <v>1431.17</v>
      </c>
      <c r="Q20" s="1">
        <f t="shared" si="7"/>
        <v>13725510.550000003</v>
      </c>
    </row>
    <row r="21" spans="1:17" s="9" customFormat="1" ht="13.5" customHeight="1" x14ac:dyDescent="0.2">
      <c r="A21" s="11">
        <v>10</v>
      </c>
      <c r="B21" s="26" t="s">
        <v>11</v>
      </c>
      <c r="C21" s="1">
        <f t="shared" ref="C21:G21" si="15">C168+C197+C283</f>
        <v>5281067.8599999994</v>
      </c>
      <c r="D21" s="1">
        <f t="shared" si="15"/>
        <v>1768502.35</v>
      </c>
      <c r="E21" s="1">
        <f t="shared" si="15"/>
        <v>578788.93000000005</v>
      </c>
      <c r="F21" s="1">
        <f t="shared" si="15"/>
        <v>124656.39</v>
      </c>
      <c r="G21" s="1">
        <f t="shared" si="15"/>
        <v>131952.15000000002</v>
      </c>
      <c r="H21" s="1">
        <f t="shared" si="3"/>
        <v>155259.73000000001</v>
      </c>
      <c r="I21" s="1">
        <f t="shared" si="4"/>
        <v>793616</v>
      </c>
      <c r="J21" s="1">
        <f t="shared" si="4"/>
        <v>14909.49</v>
      </c>
      <c r="K21" s="1">
        <f t="shared" si="4"/>
        <v>59479.95</v>
      </c>
      <c r="L21" s="1">
        <f t="shared" si="4"/>
        <v>0</v>
      </c>
      <c r="M21" s="1">
        <f t="shared" si="4"/>
        <v>174173.44</v>
      </c>
      <c r="N21" s="1">
        <f t="shared" si="4"/>
        <v>-47840.240000000005</v>
      </c>
      <c r="O21" s="1">
        <f t="shared" si="5"/>
        <v>328888.01</v>
      </c>
      <c r="P21" s="1">
        <f t="shared" si="6"/>
        <v>132.87</v>
      </c>
      <c r="Q21" s="1">
        <f t="shared" si="7"/>
        <v>9363586.9299999978</v>
      </c>
    </row>
    <row r="22" spans="1:17" s="9" customFormat="1" ht="13.5" customHeight="1" x14ac:dyDescent="0.2">
      <c r="A22" s="11">
        <v>11</v>
      </c>
      <c r="B22" s="26" t="s">
        <v>6</v>
      </c>
      <c r="C22" s="1">
        <f t="shared" ref="C22:G22" si="16">C169+C198+C284</f>
        <v>9037340.0500000007</v>
      </c>
      <c r="D22" s="1">
        <f t="shared" si="16"/>
        <v>3677600.6799999997</v>
      </c>
      <c r="E22" s="1">
        <f t="shared" si="16"/>
        <v>381439.35</v>
      </c>
      <c r="F22" s="1">
        <f t="shared" si="16"/>
        <v>330976.3</v>
      </c>
      <c r="G22" s="1">
        <f t="shared" si="16"/>
        <v>352554.94</v>
      </c>
      <c r="H22" s="1">
        <f t="shared" si="3"/>
        <v>280294.7</v>
      </c>
      <c r="I22" s="1">
        <f t="shared" si="4"/>
        <v>62600</v>
      </c>
      <c r="J22" s="1">
        <f t="shared" si="4"/>
        <v>22355.22</v>
      </c>
      <c r="K22" s="1">
        <f t="shared" si="4"/>
        <v>89183.89</v>
      </c>
      <c r="L22" s="1">
        <f t="shared" si="4"/>
        <v>0</v>
      </c>
      <c r="M22" s="1">
        <f t="shared" si="4"/>
        <v>261154.64999999997</v>
      </c>
      <c r="N22" s="1">
        <f t="shared" si="4"/>
        <v>-71731.37</v>
      </c>
      <c r="O22" s="1">
        <f t="shared" si="5"/>
        <v>509598.65</v>
      </c>
      <c r="P22" s="1">
        <f t="shared" si="6"/>
        <v>1461.45</v>
      </c>
      <c r="Q22" s="1">
        <f t="shared" si="7"/>
        <v>14934828.510000002</v>
      </c>
    </row>
    <row r="23" spans="1:17" s="9" customFormat="1" ht="13.5" customHeight="1" x14ac:dyDescent="0.2">
      <c r="A23" s="11">
        <v>12</v>
      </c>
      <c r="B23" s="26" t="s">
        <v>7</v>
      </c>
      <c r="C23" s="1">
        <f t="shared" ref="C23:G23" si="17">C170+C199+C285</f>
        <v>10199889.329999998</v>
      </c>
      <c r="D23" s="1">
        <f t="shared" si="17"/>
        <v>3677557.36</v>
      </c>
      <c r="E23" s="1">
        <f t="shared" si="17"/>
        <v>344499.55000000005</v>
      </c>
      <c r="F23" s="1">
        <f t="shared" si="17"/>
        <v>217050.76</v>
      </c>
      <c r="G23" s="1">
        <f t="shared" si="17"/>
        <v>229979.89</v>
      </c>
      <c r="H23" s="1">
        <f t="shared" si="3"/>
        <v>160803.84</v>
      </c>
      <c r="I23" s="1">
        <f t="shared" si="4"/>
        <v>484063</v>
      </c>
      <c r="J23" s="1">
        <f t="shared" si="4"/>
        <v>21368.670000000002</v>
      </c>
      <c r="K23" s="1">
        <f t="shared" si="4"/>
        <v>85248.2</v>
      </c>
      <c r="L23" s="1">
        <f t="shared" si="4"/>
        <v>0</v>
      </c>
      <c r="M23" s="1">
        <f t="shared" si="4"/>
        <v>249629.89</v>
      </c>
      <c r="N23" s="1">
        <f t="shared" si="4"/>
        <v>-68565.87</v>
      </c>
      <c r="O23" s="1">
        <f t="shared" si="5"/>
        <v>480556.25000000006</v>
      </c>
      <c r="P23" s="1">
        <f t="shared" si="6"/>
        <v>1424.12</v>
      </c>
      <c r="Q23" s="1">
        <f t="shared" si="7"/>
        <v>16083504.989999998</v>
      </c>
    </row>
    <row r="24" spans="1:17" s="9" customFormat="1" ht="13.5" customHeight="1" x14ac:dyDescent="0.2">
      <c r="A24" s="11">
        <v>13</v>
      </c>
      <c r="B24" s="26" t="s">
        <v>8</v>
      </c>
      <c r="C24" s="1">
        <f t="shared" ref="C24:G24" si="18">C171+C200+C286</f>
        <v>13715817.299999999</v>
      </c>
      <c r="D24" s="1">
        <f t="shared" si="18"/>
        <v>5206426.8800000008</v>
      </c>
      <c r="E24" s="1">
        <f t="shared" si="18"/>
        <v>281246.49</v>
      </c>
      <c r="F24" s="1">
        <f t="shared" si="18"/>
        <v>387044.1</v>
      </c>
      <c r="G24" s="1">
        <f t="shared" si="18"/>
        <v>411410.98</v>
      </c>
      <c r="H24" s="1">
        <f t="shared" si="3"/>
        <v>203989.19</v>
      </c>
      <c r="I24" s="1">
        <f t="shared" si="4"/>
        <v>1029615</v>
      </c>
      <c r="J24" s="1">
        <f t="shared" si="4"/>
        <v>22162.260000000002</v>
      </c>
      <c r="K24" s="1">
        <f t="shared" si="4"/>
        <v>88414.04</v>
      </c>
      <c r="L24" s="1">
        <f t="shared" si="4"/>
        <v>0</v>
      </c>
      <c r="M24" s="1">
        <f t="shared" si="4"/>
        <v>258900.32</v>
      </c>
      <c r="N24" s="1">
        <f t="shared" si="4"/>
        <v>-71112.180000000008</v>
      </c>
      <c r="O24" s="1">
        <f t="shared" si="5"/>
        <v>518838.94</v>
      </c>
      <c r="P24" s="1">
        <f t="shared" si="6"/>
        <v>3733.75</v>
      </c>
      <c r="Q24" s="1">
        <f t="shared" si="7"/>
        <v>22056487.070000004</v>
      </c>
    </row>
    <row r="25" spans="1:17" s="9" customFormat="1" ht="13.5" customHeight="1" x14ac:dyDescent="0.2">
      <c r="A25" s="11">
        <v>14</v>
      </c>
      <c r="B25" s="26" t="s">
        <v>36</v>
      </c>
      <c r="C25" s="1">
        <f t="shared" ref="C25:G25" si="19">C172+C201+C287</f>
        <v>6777704.1699999999</v>
      </c>
      <c r="D25" s="1">
        <f t="shared" si="19"/>
        <v>2326359.63</v>
      </c>
      <c r="E25" s="1">
        <f t="shared" si="19"/>
        <v>466451.47</v>
      </c>
      <c r="F25" s="1">
        <f t="shared" si="19"/>
        <v>73373.48</v>
      </c>
      <c r="G25" s="1">
        <f t="shared" si="19"/>
        <v>77984.790000000008</v>
      </c>
      <c r="H25" s="1">
        <f t="shared" si="3"/>
        <v>106865.44</v>
      </c>
      <c r="I25" s="1">
        <f t="shared" si="4"/>
        <v>643053</v>
      </c>
      <c r="J25" s="1">
        <f t="shared" si="4"/>
        <v>16762.739999999998</v>
      </c>
      <c r="K25" s="1">
        <f t="shared" si="4"/>
        <v>66873.26999999999</v>
      </c>
      <c r="L25" s="1">
        <f t="shared" si="4"/>
        <v>0</v>
      </c>
      <c r="M25" s="1">
        <f t="shared" si="4"/>
        <v>195823.08000000002</v>
      </c>
      <c r="N25" s="1">
        <f t="shared" si="4"/>
        <v>-53786.75</v>
      </c>
      <c r="O25" s="1">
        <f t="shared" si="5"/>
        <v>364215.07</v>
      </c>
      <c r="P25" s="1">
        <f t="shared" si="6"/>
        <v>276.95999999999998</v>
      </c>
      <c r="Q25" s="1">
        <f t="shared" si="7"/>
        <v>11061956.350000001</v>
      </c>
    </row>
    <row r="26" spans="1:17" s="9" customFormat="1" ht="13.5" customHeight="1" x14ac:dyDescent="0.2">
      <c r="A26" s="11">
        <v>15</v>
      </c>
      <c r="B26" s="26" t="s">
        <v>37</v>
      </c>
      <c r="C26" s="1">
        <f t="shared" ref="C26:G26" si="20">C173+C202+C288</f>
        <v>8531043.120000001</v>
      </c>
      <c r="D26" s="1">
        <f t="shared" si="20"/>
        <v>3117997.09</v>
      </c>
      <c r="E26" s="1">
        <f t="shared" si="20"/>
        <v>384475.5</v>
      </c>
      <c r="F26" s="1">
        <f t="shared" si="20"/>
        <v>223955.66</v>
      </c>
      <c r="G26" s="1">
        <f t="shared" si="20"/>
        <v>237186.49</v>
      </c>
      <c r="H26" s="1">
        <f t="shared" si="3"/>
        <v>145924.87</v>
      </c>
      <c r="I26" s="1">
        <f t="shared" si="4"/>
        <v>1192709</v>
      </c>
      <c r="J26" s="1">
        <f t="shared" si="4"/>
        <v>17103.060000000001</v>
      </c>
      <c r="K26" s="1">
        <f t="shared" si="4"/>
        <v>68230.91</v>
      </c>
      <c r="L26" s="1">
        <f t="shared" si="4"/>
        <v>0</v>
      </c>
      <c r="M26" s="1">
        <f t="shared" si="4"/>
        <v>199798.61</v>
      </c>
      <c r="N26" s="1">
        <f t="shared" si="4"/>
        <v>-54878.720000000001</v>
      </c>
      <c r="O26" s="1">
        <f t="shared" si="5"/>
        <v>390538.56000000006</v>
      </c>
      <c r="P26" s="1">
        <f t="shared" si="6"/>
        <v>1212.98</v>
      </c>
      <c r="Q26" s="1">
        <f t="shared" si="7"/>
        <v>14455297.130000001</v>
      </c>
    </row>
    <row r="27" spans="1:17" s="9" customFormat="1" ht="13.5" customHeight="1" x14ac:dyDescent="0.2">
      <c r="A27" s="11">
        <v>16</v>
      </c>
      <c r="B27" s="26" t="s">
        <v>15</v>
      </c>
      <c r="C27" s="1">
        <f t="shared" ref="C27:G27" si="21">C174+C203+C289</f>
        <v>24388377.84</v>
      </c>
      <c r="D27" s="1">
        <f t="shared" si="21"/>
        <v>10611910.720000001</v>
      </c>
      <c r="E27" s="1">
        <f t="shared" si="21"/>
        <v>213439.19999999998</v>
      </c>
      <c r="F27" s="1">
        <f t="shared" si="21"/>
        <v>870487.47</v>
      </c>
      <c r="G27" s="1">
        <f t="shared" si="21"/>
        <v>931137.52</v>
      </c>
      <c r="H27" s="1">
        <f t="shared" si="3"/>
        <v>484672.9</v>
      </c>
      <c r="I27" s="1">
        <f t="shared" si="4"/>
        <v>1835152</v>
      </c>
      <c r="J27" s="1">
        <f t="shared" si="4"/>
        <v>39388.11</v>
      </c>
      <c r="K27" s="1">
        <f t="shared" si="4"/>
        <v>157134.91</v>
      </c>
      <c r="L27" s="1">
        <f t="shared" si="4"/>
        <v>0</v>
      </c>
      <c r="M27" s="1">
        <f t="shared" si="4"/>
        <v>460133.69999999995</v>
      </c>
      <c r="N27" s="1">
        <f t="shared" si="4"/>
        <v>-126384.98999999999</v>
      </c>
      <c r="O27" s="1">
        <f t="shared" si="5"/>
        <v>965250.10000000009</v>
      </c>
      <c r="P27" s="1">
        <f t="shared" si="6"/>
        <v>28950.31</v>
      </c>
      <c r="Q27" s="1">
        <f t="shared" si="7"/>
        <v>40859649.790000007</v>
      </c>
    </row>
    <row r="28" spans="1:17" s="9" customFormat="1" ht="13.5" customHeight="1" x14ac:dyDescent="0.2">
      <c r="A28" s="11">
        <v>17</v>
      </c>
      <c r="B28" s="26" t="s">
        <v>38</v>
      </c>
      <c r="C28" s="1">
        <f t="shared" ref="C28:G28" si="22">C175+C204+C290</f>
        <v>10817640.84</v>
      </c>
      <c r="D28" s="1">
        <f t="shared" si="22"/>
        <v>3910721.59</v>
      </c>
      <c r="E28" s="1">
        <f t="shared" si="22"/>
        <v>333873.05000000005</v>
      </c>
      <c r="F28" s="1">
        <f t="shared" si="22"/>
        <v>381749.04000000004</v>
      </c>
      <c r="G28" s="1">
        <f t="shared" si="22"/>
        <v>408111.77</v>
      </c>
      <c r="H28" s="1">
        <f t="shared" si="3"/>
        <v>257623.84</v>
      </c>
      <c r="I28" s="1">
        <f t="shared" si="4"/>
        <v>0</v>
      </c>
      <c r="J28" s="1">
        <f t="shared" si="4"/>
        <v>23644.35</v>
      </c>
      <c r="K28" s="1">
        <f t="shared" si="4"/>
        <v>94326.69</v>
      </c>
      <c r="L28" s="1">
        <f t="shared" si="4"/>
        <v>0</v>
      </c>
      <c r="M28" s="1">
        <f t="shared" si="4"/>
        <v>276214.16000000003</v>
      </c>
      <c r="N28" s="1">
        <f t="shared" si="4"/>
        <v>-75867.78</v>
      </c>
      <c r="O28" s="1">
        <f t="shared" si="5"/>
        <v>544803.01</v>
      </c>
      <c r="P28" s="1">
        <f t="shared" si="6"/>
        <v>3130.7</v>
      </c>
      <c r="Q28" s="1">
        <f t="shared" si="7"/>
        <v>16975971.259999998</v>
      </c>
    </row>
    <row r="29" spans="1:17" s="9" customFormat="1" ht="13.5" customHeight="1" x14ac:dyDescent="0.2">
      <c r="A29" s="11">
        <v>18</v>
      </c>
      <c r="B29" s="26" t="s">
        <v>2</v>
      </c>
      <c r="C29" s="1">
        <f t="shared" ref="C29:G29" si="23">C176+C205+C291</f>
        <v>110321078.73</v>
      </c>
      <c r="D29" s="1">
        <f t="shared" si="23"/>
        <v>44812852.920000002</v>
      </c>
      <c r="E29" s="1">
        <f t="shared" si="23"/>
        <v>146137.93000000002</v>
      </c>
      <c r="F29" s="1">
        <f t="shared" si="23"/>
        <v>3501713.75</v>
      </c>
      <c r="G29" s="1">
        <f t="shared" si="23"/>
        <v>4323470.8599999994</v>
      </c>
      <c r="H29" s="1">
        <f t="shared" si="3"/>
        <v>1700668.89</v>
      </c>
      <c r="I29" s="1">
        <f t="shared" si="4"/>
        <v>20003613</v>
      </c>
      <c r="J29" s="1">
        <f t="shared" si="4"/>
        <v>138705.38999999998</v>
      </c>
      <c r="K29" s="1">
        <f t="shared" si="4"/>
        <v>553351.14</v>
      </c>
      <c r="L29" s="1">
        <f t="shared" si="4"/>
        <v>0</v>
      </c>
      <c r="M29" s="1">
        <f t="shared" si="4"/>
        <v>1620362.4100000001</v>
      </c>
      <c r="N29" s="1">
        <f t="shared" si="4"/>
        <v>-445065.14</v>
      </c>
      <c r="O29" s="1">
        <f t="shared" si="5"/>
        <v>4655198.84</v>
      </c>
      <c r="P29" s="1">
        <f t="shared" si="6"/>
        <v>2121768.39</v>
      </c>
      <c r="Q29" s="1">
        <f t="shared" si="7"/>
        <v>193453857.10999995</v>
      </c>
    </row>
    <row r="30" spans="1:17" s="9" customFormat="1" ht="13.5" customHeight="1" x14ac:dyDescent="0.2">
      <c r="A30" s="11">
        <v>19</v>
      </c>
      <c r="B30" s="26" t="s">
        <v>9</v>
      </c>
      <c r="C30" s="1">
        <f t="shared" ref="C30:G30" si="24">C177+C206+C292</f>
        <v>11446012.92</v>
      </c>
      <c r="D30" s="1">
        <f t="shared" si="24"/>
        <v>4670762.76</v>
      </c>
      <c r="E30" s="1">
        <f t="shared" si="24"/>
        <v>318186.27</v>
      </c>
      <c r="F30" s="1">
        <f t="shared" si="24"/>
        <v>293107.08</v>
      </c>
      <c r="G30" s="1">
        <f t="shared" si="24"/>
        <v>312093.99</v>
      </c>
      <c r="H30" s="1">
        <f t="shared" si="3"/>
        <v>168417.01</v>
      </c>
      <c r="I30" s="1">
        <f t="shared" si="4"/>
        <v>487256</v>
      </c>
      <c r="J30" s="1">
        <f t="shared" si="4"/>
        <v>22331.97</v>
      </c>
      <c r="K30" s="1">
        <f t="shared" si="4"/>
        <v>89091.12</v>
      </c>
      <c r="L30" s="1">
        <f t="shared" si="4"/>
        <v>0</v>
      </c>
      <c r="M30" s="1">
        <f t="shared" si="4"/>
        <v>260882.97999999998</v>
      </c>
      <c r="N30" s="1">
        <f t="shared" si="4"/>
        <v>-71656.760000000009</v>
      </c>
      <c r="O30" s="1">
        <f t="shared" si="5"/>
        <v>506531.81</v>
      </c>
      <c r="P30" s="1">
        <f t="shared" si="6"/>
        <v>1617.54</v>
      </c>
      <c r="Q30" s="1">
        <f t="shared" si="7"/>
        <v>18504634.689999998</v>
      </c>
    </row>
    <row r="31" spans="1:17" s="9" customFormat="1" ht="13.5" customHeight="1" x14ac:dyDescent="0.2">
      <c r="A31" s="11">
        <v>20</v>
      </c>
      <c r="B31" s="26" t="s">
        <v>10</v>
      </c>
      <c r="C31" s="1">
        <f t="shared" ref="C31:G31" si="25">C178+C207+C293</f>
        <v>10491416.390000001</v>
      </c>
      <c r="D31" s="1">
        <f t="shared" si="25"/>
        <v>3781525.8900000006</v>
      </c>
      <c r="E31" s="1">
        <f t="shared" si="25"/>
        <v>360186.31</v>
      </c>
      <c r="F31" s="1">
        <f t="shared" si="25"/>
        <v>453157.14</v>
      </c>
      <c r="G31" s="1">
        <f t="shared" si="25"/>
        <v>485109.36</v>
      </c>
      <c r="H31" s="1">
        <f t="shared" si="3"/>
        <v>241072.08</v>
      </c>
      <c r="I31" s="1">
        <f t="shared" si="4"/>
        <v>1961157</v>
      </c>
      <c r="J31" s="1">
        <f t="shared" si="4"/>
        <v>32053.620000000003</v>
      </c>
      <c r="K31" s="1">
        <f t="shared" si="4"/>
        <v>127874.76999999999</v>
      </c>
      <c r="L31" s="1">
        <f t="shared" si="4"/>
        <v>0</v>
      </c>
      <c r="M31" s="1">
        <f t="shared" si="4"/>
        <v>374452.02</v>
      </c>
      <c r="N31" s="1">
        <f t="shared" si="4"/>
        <v>-102850.76000000001</v>
      </c>
      <c r="O31" s="1">
        <f t="shared" si="5"/>
        <v>834564.97</v>
      </c>
      <c r="P31" s="1">
        <f t="shared" si="6"/>
        <v>51450.3</v>
      </c>
      <c r="Q31" s="1">
        <f t="shared" si="7"/>
        <v>19091169.09</v>
      </c>
    </row>
    <row r="32" spans="1:17" s="9" customFormat="1" ht="13.5" customHeight="1" x14ac:dyDescent="0.2">
      <c r="A32" s="48" t="s">
        <v>0</v>
      </c>
      <c r="B32" s="49"/>
      <c r="C32" s="7">
        <f>SUM(C12:C31)</f>
        <v>304482997.56999999</v>
      </c>
      <c r="D32" s="7">
        <f t="shared" ref="D32:L32" si="26">SUM(D12:D31)</f>
        <v>117901250.00000001</v>
      </c>
      <c r="E32" s="7">
        <f t="shared" si="26"/>
        <v>7608546.0099999988</v>
      </c>
      <c r="F32" s="7">
        <f t="shared" si="26"/>
        <v>9905347.8000000007</v>
      </c>
      <c r="G32" s="7">
        <f t="shared" si="26"/>
        <v>11407453.43</v>
      </c>
      <c r="H32" s="7">
        <f t="shared" si="26"/>
        <v>6073845.75</v>
      </c>
      <c r="I32" s="7">
        <f t="shared" si="26"/>
        <v>43289101</v>
      </c>
      <c r="J32" s="7">
        <f t="shared" si="26"/>
        <v>619481.24999999988</v>
      </c>
      <c r="K32" s="7">
        <f t="shared" si="26"/>
        <v>2471357.92</v>
      </c>
      <c r="L32" s="7">
        <f t="shared" si="26"/>
        <v>0</v>
      </c>
      <c r="M32" s="7">
        <f>SUM(M12:M31)</f>
        <v>7236807</v>
      </c>
      <c r="N32" s="7">
        <f>SUM(N12:N31)</f>
        <v>-1987734.6600000001</v>
      </c>
      <c r="O32" s="7">
        <f>SUM(O12:O31)</f>
        <v>16902012.259999998</v>
      </c>
      <c r="P32" s="7">
        <f>SUM(P12:P31)</f>
        <v>3360348</v>
      </c>
      <c r="Q32" s="7">
        <f>SUM(Q12:Q31)</f>
        <v>529270813.32999992</v>
      </c>
    </row>
    <row r="33" spans="1:30" s="9" customFormat="1" ht="13.5" customHeight="1" x14ac:dyDescent="0.2">
      <c r="A33" s="14" t="s">
        <v>29</v>
      </c>
      <c r="P33" s="15"/>
    </row>
    <row r="34" spans="1:30" s="9" customFormat="1" ht="13.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7"/>
      <c r="N34" s="13"/>
    </row>
    <row r="35" spans="1:30" s="9" customFormat="1" ht="13.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7"/>
      <c r="N35" s="13"/>
    </row>
    <row r="36" spans="1:30" ht="13.5" customHeight="1" x14ac:dyDescent="0.2">
      <c r="A36" s="44" t="s">
        <v>42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5"/>
    </row>
    <row r="37" spans="1:30" ht="13.5" customHeight="1" x14ac:dyDescent="0.2">
      <c r="N37" s="2"/>
    </row>
    <row r="38" spans="1:30" ht="21.95" customHeight="1" x14ac:dyDescent="0.2">
      <c r="A38" s="50" t="s">
        <v>1</v>
      </c>
      <c r="B38" s="50" t="s">
        <v>27</v>
      </c>
      <c r="C38" s="45" t="s">
        <v>18</v>
      </c>
      <c r="D38" s="45" t="s">
        <v>19</v>
      </c>
      <c r="E38" s="45" t="s">
        <v>17</v>
      </c>
      <c r="F38" s="45" t="s">
        <v>20</v>
      </c>
      <c r="G38" s="45" t="s">
        <v>21</v>
      </c>
      <c r="H38" s="63" t="s">
        <v>22</v>
      </c>
      <c r="I38" s="45" t="s">
        <v>23</v>
      </c>
      <c r="J38" s="45" t="s">
        <v>24</v>
      </c>
      <c r="K38" s="45" t="s">
        <v>25</v>
      </c>
      <c r="L38" s="45" t="s">
        <v>28</v>
      </c>
      <c r="M38" s="45" t="s">
        <v>30</v>
      </c>
      <c r="N38" s="45" t="s">
        <v>26</v>
      </c>
    </row>
    <row r="39" spans="1:30" ht="21.95" customHeight="1" x14ac:dyDescent="0.2">
      <c r="A39" s="51"/>
      <c r="B39" s="51"/>
      <c r="C39" s="46"/>
      <c r="D39" s="46"/>
      <c r="E39" s="46"/>
      <c r="F39" s="46"/>
      <c r="G39" s="46"/>
      <c r="H39" s="64"/>
      <c r="I39" s="46"/>
      <c r="J39" s="46"/>
      <c r="K39" s="46"/>
      <c r="L39" s="46"/>
      <c r="M39" s="46"/>
      <c r="N39" s="46"/>
    </row>
    <row r="40" spans="1:30" ht="21.95" customHeight="1" x14ac:dyDescent="0.2">
      <c r="A40" s="52"/>
      <c r="B40" s="52"/>
      <c r="C40" s="47"/>
      <c r="D40" s="47"/>
      <c r="E40" s="47"/>
      <c r="F40" s="47"/>
      <c r="G40" s="47"/>
      <c r="H40" s="65"/>
      <c r="I40" s="47"/>
      <c r="J40" s="47"/>
      <c r="K40" s="47"/>
      <c r="L40" s="47"/>
      <c r="M40" s="47"/>
      <c r="N40" s="47"/>
    </row>
    <row r="41" spans="1:30" ht="13.5" customHeight="1" x14ac:dyDescent="0.2">
      <c r="A41" s="11">
        <v>1</v>
      </c>
      <c r="B41" s="26" t="s">
        <v>3</v>
      </c>
      <c r="C41" s="1">
        <v>3693622.07</v>
      </c>
      <c r="D41" s="1">
        <v>1378043.79</v>
      </c>
      <c r="E41" s="1">
        <v>96611.199999999997</v>
      </c>
      <c r="F41" s="1">
        <v>124523.18</v>
      </c>
      <c r="G41" s="1">
        <v>138790.68</v>
      </c>
      <c r="H41" s="1">
        <v>162499</v>
      </c>
      <c r="I41" s="1">
        <v>7599.21</v>
      </c>
      <c r="J41" s="1">
        <v>26233.919999999998</v>
      </c>
      <c r="K41" s="1">
        <v>0</v>
      </c>
      <c r="L41" s="1">
        <v>75215.03</v>
      </c>
      <c r="M41" s="1">
        <v>-24799.38</v>
      </c>
      <c r="N41" s="1">
        <f t="shared" ref="N41:N60" si="27">SUM(C41:M41)</f>
        <v>5678338.6999999993</v>
      </c>
      <c r="P41" s="3"/>
      <c r="Q41" s="3"/>
      <c r="R41" s="3"/>
      <c r="S41" s="4"/>
      <c r="T41" s="4"/>
      <c r="U41" s="4"/>
      <c r="V41" s="4"/>
      <c r="W41" s="3"/>
      <c r="X41" s="3"/>
      <c r="Y41" s="3"/>
      <c r="Z41" s="3"/>
      <c r="AA41" s="3"/>
      <c r="AB41" s="3"/>
      <c r="AC41" s="3"/>
      <c r="AD41" s="3"/>
    </row>
    <row r="42" spans="1:30" ht="13.5" customHeight="1" x14ac:dyDescent="0.2">
      <c r="A42" s="11">
        <v>2</v>
      </c>
      <c r="B42" s="26" t="s">
        <v>32</v>
      </c>
      <c r="C42" s="1">
        <v>2522266.34</v>
      </c>
      <c r="D42" s="1">
        <v>929668.02</v>
      </c>
      <c r="E42" s="1">
        <v>128083.3</v>
      </c>
      <c r="F42" s="1">
        <v>50832.75</v>
      </c>
      <c r="G42" s="1">
        <v>56657.02</v>
      </c>
      <c r="H42" s="1">
        <v>0</v>
      </c>
      <c r="I42" s="1">
        <v>5249.91</v>
      </c>
      <c r="J42" s="1">
        <v>18123.68</v>
      </c>
      <c r="K42" s="1">
        <v>0</v>
      </c>
      <c r="L42" s="1">
        <v>51962.23</v>
      </c>
      <c r="M42" s="1">
        <v>-17132.63</v>
      </c>
      <c r="N42" s="1">
        <f t="shared" si="27"/>
        <v>3745710.62</v>
      </c>
      <c r="P42" s="3"/>
      <c r="Q42" s="3"/>
      <c r="R42" s="3"/>
      <c r="S42" s="4"/>
      <c r="T42" s="4"/>
      <c r="U42" s="4"/>
      <c r="V42" s="4"/>
      <c r="W42" s="3"/>
      <c r="X42" s="3"/>
      <c r="Y42" s="3"/>
      <c r="Z42" s="3"/>
      <c r="AA42" s="3"/>
      <c r="AB42" s="3"/>
      <c r="AC42" s="3"/>
      <c r="AD42" s="3"/>
    </row>
    <row r="43" spans="1:30" ht="13.5" customHeight="1" x14ac:dyDescent="0.2">
      <c r="A43" s="11">
        <v>3</v>
      </c>
      <c r="B43" s="26" t="s">
        <v>33</v>
      </c>
      <c r="C43" s="1">
        <v>2393905.6800000002</v>
      </c>
      <c r="D43" s="1">
        <v>873594.93</v>
      </c>
      <c r="E43" s="1">
        <v>133898.79999999999</v>
      </c>
      <c r="F43" s="1">
        <v>37186.370000000003</v>
      </c>
      <c r="G43" s="1">
        <v>41447.08</v>
      </c>
      <c r="H43" s="1">
        <v>24906</v>
      </c>
      <c r="I43" s="1">
        <v>5417.95</v>
      </c>
      <c r="J43" s="1">
        <v>18703.78</v>
      </c>
      <c r="K43" s="1">
        <v>0</v>
      </c>
      <c r="L43" s="1">
        <v>53625.43</v>
      </c>
      <c r="M43" s="1">
        <v>-17681.009999999998</v>
      </c>
      <c r="N43" s="1">
        <f t="shared" si="27"/>
        <v>3565005.0100000007</v>
      </c>
      <c r="P43" s="3"/>
      <c r="Q43" s="3"/>
      <c r="R43" s="3"/>
      <c r="S43" s="4"/>
      <c r="T43" s="4"/>
      <c r="U43" s="4"/>
      <c r="V43" s="4"/>
      <c r="W43" s="3"/>
      <c r="X43" s="3"/>
      <c r="Y43" s="3"/>
      <c r="Z43" s="3"/>
      <c r="AA43" s="3"/>
      <c r="AB43" s="3"/>
      <c r="AC43" s="3"/>
      <c r="AD43" s="3"/>
    </row>
    <row r="44" spans="1:30" ht="13.5" customHeight="1" x14ac:dyDescent="0.2">
      <c r="A44" s="11">
        <v>4</v>
      </c>
      <c r="B44" s="26" t="s">
        <v>34</v>
      </c>
      <c r="C44" s="1">
        <v>3382298.84</v>
      </c>
      <c r="D44" s="1">
        <v>1525128.29</v>
      </c>
      <c r="E44" s="1">
        <v>116110.22</v>
      </c>
      <c r="F44" s="1">
        <v>300902.59000000003</v>
      </c>
      <c r="G44" s="1">
        <v>335379.13</v>
      </c>
      <c r="H44" s="1">
        <v>-72933</v>
      </c>
      <c r="I44" s="1">
        <v>22325.3</v>
      </c>
      <c r="J44" s="1">
        <v>77071.179999999993</v>
      </c>
      <c r="K44" s="1">
        <v>0</v>
      </c>
      <c r="L44" s="1">
        <v>220970.08</v>
      </c>
      <c r="M44" s="1">
        <v>-72856.740000000005</v>
      </c>
      <c r="N44" s="1">
        <f t="shared" si="27"/>
        <v>5834395.8899999987</v>
      </c>
      <c r="P44" s="3"/>
      <c r="Q44" s="3"/>
      <c r="R44" s="3"/>
      <c r="S44" s="4"/>
      <c r="T44" s="4"/>
      <c r="U44" s="4"/>
      <c r="V44" s="4"/>
      <c r="W44" s="3"/>
      <c r="X44" s="3"/>
      <c r="Y44" s="3"/>
      <c r="Z44" s="3"/>
      <c r="AA44" s="3"/>
      <c r="AB44" s="3"/>
      <c r="AC44" s="3"/>
      <c r="AD44" s="3"/>
    </row>
    <row r="45" spans="1:30" ht="13.5" customHeight="1" x14ac:dyDescent="0.2">
      <c r="A45" s="11">
        <v>5</v>
      </c>
      <c r="B45" s="26" t="s">
        <v>4</v>
      </c>
      <c r="C45" s="1">
        <v>4896850.99</v>
      </c>
      <c r="D45" s="1">
        <v>1836887.98</v>
      </c>
      <c r="E45" s="1">
        <v>81730.37</v>
      </c>
      <c r="F45" s="1">
        <v>226188.68</v>
      </c>
      <c r="G45" s="1">
        <v>252104.72</v>
      </c>
      <c r="H45" s="1">
        <v>403179</v>
      </c>
      <c r="I45" s="1">
        <v>14921.53</v>
      </c>
      <c r="J45" s="1">
        <v>51511.96</v>
      </c>
      <c r="K45" s="1">
        <v>0</v>
      </c>
      <c r="L45" s="1">
        <v>147689.47</v>
      </c>
      <c r="M45" s="1">
        <v>-48695.16</v>
      </c>
      <c r="N45" s="1">
        <f t="shared" si="27"/>
        <v>7862369.54</v>
      </c>
      <c r="P45" s="3"/>
      <c r="Q45" s="3"/>
      <c r="R45" s="3"/>
      <c r="S45" s="4"/>
      <c r="T45" s="4"/>
      <c r="U45" s="4"/>
      <c r="V45" s="4"/>
      <c r="W45" s="3"/>
      <c r="X45" s="3"/>
      <c r="Y45" s="3"/>
      <c r="Z45" s="3"/>
      <c r="AA45" s="3"/>
      <c r="AB45" s="3"/>
      <c r="AC45" s="3"/>
      <c r="AD45" s="3"/>
    </row>
    <row r="46" spans="1:30" ht="13.5" customHeight="1" x14ac:dyDescent="0.2">
      <c r="A46" s="11">
        <v>6</v>
      </c>
      <c r="B46" s="26" t="s">
        <v>12</v>
      </c>
      <c r="C46" s="1">
        <v>1682549.87</v>
      </c>
      <c r="D46" s="1">
        <v>592299.93000000005</v>
      </c>
      <c r="E46" s="1">
        <v>191882.73</v>
      </c>
      <c r="F46" s="1">
        <v>109853.33</v>
      </c>
      <c r="G46" s="1">
        <v>122440</v>
      </c>
      <c r="H46" s="1">
        <v>302569</v>
      </c>
      <c r="I46" s="1">
        <v>7997.02</v>
      </c>
      <c r="J46" s="1">
        <v>27607.22</v>
      </c>
      <c r="K46" s="1">
        <v>0</v>
      </c>
      <c r="L46" s="1">
        <v>79152.42</v>
      </c>
      <c r="M46" s="1">
        <v>-26097.59</v>
      </c>
      <c r="N46" s="1">
        <f t="shared" si="27"/>
        <v>3090253.9300000006</v>
      </c>
      <c r="P46" s="3"/>
      <c r="Q46" s="3"/>
      <c r="R46" s="3"/>
      <c r="S46" s="4"/>
      <c r="T46" s="4"/>
      <c r="U46" s="4"/>
      <c r="V46" s="4"/>
      <c r="W46" s="3"/>
      <c r="X46" s="3"/>
      <c r="Y46" s="3"/>
      <c r="Z46" s="3"/>
      <c r="AA46" s="3"/>
      <c r="AB46" s="3"/>
      <c r="AC46" s="3"/>
      <c r="AD46" s="3"/>
    </row>
    <row r="47" spans="1:30" x14ac:dyDescent="0.2">
      <c r="A47" s="11">
        <v>7</v>
      </c>
      <c r="B47" s="26" t="s">
        <v>13</v>
      </c>
      <c r="C47" s="1">
        <v>1641093.9</v>
      </c>
      <c r="D47" s="1">
        <v>576045.44999999995</v>
      </c>
      <c r="E47" s="1">
        <v>188803.94</v>
      </c>
      <c r="F47" s="1">
        <v>37868.69</v>
      </c>
      <c r="G47" s="1">
        <v>42207.58</v>
      </c>
      <c r="H47" s="1">
        <v>-177</v>
      </c>
      <c r="I47" s="1">
        <v>5762.04</v>
      </c>
      <c r="J47" s="1">
        <v>19891.66</v>
      </c>
      <c r="K47" s="1">
        <v>0</v>
      </c>
      <c r="L47" s="1">
        <v>57031.19</v>
      </c>
      <c r="M47" s="1">
        <v>-18803.93</v>
      </c>
      <c r="N47" s="1">
        <f t="shared" si="27"/>
        <v>2549723.5199999996</v>
      </c>
      <c r="P47" s="3"/>
      <c r="Q47" s="3"/>
      <c r="R47" s="3"/>
      <c r="S47" s="4"/>
      <c r="T47" s="4"/>
      <c r="U47" s="4"/>
      <c r="V47" s="4"/>
      <c r="W47" s="3"/>
      <c r="X47" s="3"/>
      <c r="Y47" s="3"/>
      <c r="Z47" s="3"/>
      <c r="AA47" s="3"/>
      <c r="AB47" s="3"/>
      <c r="AC47" s="3"/>
      <c r="AD47" s="3"/>
    </row>
    <row r="48" spans="1:30" x14ac:dyDescent="0.2">
      <c r="A48" s="11">
        <v>8</v>
      </c>
      <c r="B48" s="26" t="s">
        <v>35</v>
      </c>
      <c r="C48" s="1">
        <v>3233813.55</v>
      </c>
      <c r="D48" s="1">
        <v>1202850.8899999999</v>
      </c>
      <c r="E48" s="1">
        <v>106531.75</v>
      </c>
      <c r="F48" s="1">
        <v>92454.2</v>
      </c>
      <c r="G48" s="1">
        <v>103047.33</v>
      </c>
      <c r="H48" s="1">
        <v>-3202</v>
      </c>
      <c r="I48" s="1">
        <v>6937.98</v>
      </c>
      <c r="J48" s="1">
        <v>23951.23</v>
      </c>
      <c r="K48" s="1">
        <v>0</v>
      </c>
      <c r="L48" s="1">
        <v>68670.350000000006</v>
      </c>
      <c r="M48" s="1">
        <v>-22641.52</v>
      </c>
      <c r="N48" s="1">
        <f t="shared" si="27"/>
        <v>4812413.7600000007</v>
      </c>
      <c r="P48" s="3"/>
      <c r="Q48" s="3"/>
      <c r="R48" s="3"/>
      <c r="S48" s="4"/>
      <c r="T48" s="4"/>
      <c r="U48" s="4"/>
      <c r="V48" s="4"/>
      <c r="W48" s="3"/>
      <c r="X48" s="3"/>
      <c r="Y48" s="3"/>
      <c r="Z48" s="3"/>
      <c r="AA48" s="3"/>
      <c r="AB48" s="3"/>
      <c r="AC48" s="3"/>
      <c r="AD48" s="3"/>
    </row>
    <row r="49" spans="1:30" x14ac:dyDescent="0.2">
      <c r="A49" s="11">
        <v>9</v>
      </c>
      <c r="B49" s="26" t="s">
        <v>5</v>
      </c>
      <c r="C49" s="1">
        <v>2891892.81</v>
      </c>
      <c r="D49" s="1">
        <v>1058035.05</v>
      </c>
      <c r="E49" s="1">
        <v>116110.22</v>
      </c>
      <c r="F49" s="1">
        <v>57655.94</v>
      </c>
      <c r="G49" s="1">
        <v>64261.99</v>
      </c>
      <c r="H49" s="1">
        <v>-19775</v>
      </c>
      <c r="I49" s="1">
        <v>6687.85</v>
      </c>
      <c r="J49" s="1">
        <v>23087.72</v>
      </c>
      <c r="K49" s="1">
        <v>0</v>
      </c>
      <c r="L49" s="1">
        <v>66194.59</v>
      </c>
      <c r="M49" s="1">
        <v>-21825.22</v>
      </c>
      <c r="N49" s="1">
        <f t="shared" si="27"/>
        <v>4242325.9500000011</v>
      </c>
      <c r="P49" s="3"/>
      <c r="Q49" s="3"/>
      <c r="R49" s="3"/>
      <c r="S49" s="4"/>
      <c r="T49" s="4"/>
      <c r="U49" s="4"/>
      <c r="V49" s="4"/>
      <c r="W49" s="3"/>
      <c r="X49" s="3"/>
      <c r="Y49" s="3"/>
      <c r="Z49" s="3"/>
      <c r="AA49" s="3"/>
      <c r="AB49" s="3"/>
      <c r="AC49" s="3"/>
      <c r="AD49" s="3"/>
    </row>
    <row r="50" spans="1:30" x14ac:dyDescent="0.2">
      <c r="A50" s="11">
        <v>10</v>
      </c>
      <c r="B50" s="26" t="s">
        <v>11</v>
      </c>
      <c r="C50" s="1">
        <v>1683064.77</v>
      </c>
      <c r="D50" s="1">
        <v>602295.81999999995</v>
      </c>
      <c r="E50" s="1">
        <v>181791.13</v>
      </c>
      <c r="F50" s="1">
        <v>43327.24</v>
      </c>
      <c r="G50" s="1">
        <v>48291.55</v>
      </c>
      <c r="H50" s="1">
        <v>-4604</v>
      </c>
      <c r="I50" s="1">
        <v>4969.83</v>
      </c>
      <c r="J50" s="1">
        <v>17156.810000000001</v>
      </c>
      <c r="K50" s="1">
        <v>0</v>
      </c>
      <c r="L50" s="1">
        <v>49190.13</v>
      </c>
      <c r="M50" s="1">
        <v>-16218.63</v>
      </c>
      <c r="N50" s="1">
        <f t="shared" si="27"/>
        <v>2609264.65</v>
      </c>
      <c r="P50" s="3"/>
      <c r="Q50" s="3"/>
      <c r="R50" s="3"/>
      <c r="S50" s="4"/>
      <c r="T50" s="4"/>
      <c r="U50" s="4"/>
      <c r="V50" s="4"/>
      <c r="W50" s="3"/>
      <c r="X50" s="3"/>
      <c r="Y50" s="3"/>
      <c r="Z50" s="3"/>
      <c r="AA50" s="3"/>
      <c r="AB50" s="3"/>
      <c r="AC50" s="3"/>
      <c r="AD50" s="3"/>
    </row>
    <row r="51" spans="1:30" x14ac:dyDescent="0.2">
      <c r="A51" s="11">
        <v>11</v>
      </c>
      <c r="B51" s="26" t="s">
        <v>6</v>
      </c>
      <c r="C51" s="1">
        <v>2944484.34</v>
      </c>
      <c r="D51" s="1">
        <v>1232003.25</v>
      </c>
      <c r="E51" s="1">
        <v>115083.96</v>
      </c>
      <c r="F51" s="1">
        <v>115653.04</v>
      </c>
      <c r="G51" s="1">
        <v>128904.22</v>
      </c>
      <c r="H51" s="1">
        <v>45458</v>
      </c>
      <c r="I51" s="1">
        <v>7451.74</v>
      </c>
      <c r="J51" s="1">
        <v>25724.82</v>
      </c>
      <c r="K51" s="1">
        <v>0</v>
      </c>
      <c r="L51" s="1">
        <v>73755.399999999994</v>
      </c>
      <c r="M51" s="1">
        <v>-24318.12</v>
      </c>
      <c r="N51" s="1">
        <f t="shared" si="27"/>
        <v>4664200.6500000004</v>
      </c>
      <c r="P51" s="3"/>
      <c r="Q51" s="3"/>
      <c r="R51" s="3"/>
      <c r="S51" s="4"/>
      <c r="T51" s="4"/>
      <c r="U51" s="4"/>
      <c r="V51" s="4"/>
      <c r="W51" s="3"/>
      <c r="X51" s="3"/>
      <c r="Y51" s="3"/>
      <c r="Z51" s="3"/>
      <c r="AA51" s="3"/>
      <c r="AB51" s="3"/>
      <c r="AC51" s="3"/>
      <c r="AD51" s="3"/>
    </row>
    <row r="52" spans="1:30" x14ac:dyDescent="0.2">
      <c r="A52" s="11">
        <v>12</v>
      </c>
      <c r="B52" s="26" t="s">
        <v>7</v>
      </c>
      <c r="C52" s="1">
        <v>3401878.23</v>
      </c>
      <c r="D52" s="1">
        <v>1252857.46</v>
      </c>
      <c r="E52" s="1">
        <v>102597.74</v>
      </c>
      <c r="F52" s="1">
        <v>75396.23</v>
      </c>
      <c r="G52" s="1">
        <v>84034.91</v>
      </c>
      <c r="H52" s="1">
        <v>-57894</v>
      </c>
      <c r="I52" s="1">
        <v>7122.89</v>
      </c>
      <c r="J52" s="1">
        <v>24589.58</v>
      </c>
      <c r="K52" s="1">
        <v>0</v>
      </c>
      <c r="L52" s="1">
        <v>70500.570000000007</v>
      </c>
      <c r="M52" s="1">
        <v>-23244.959999999999</v>
      </c>
      <c r="N52" s="1">
        <f t="shared" si="27"/>
        <v>4937838.6500000004</v>
      </c>
      <c r="P52" s="3"/>
      <c r="Q52" s="3"/>
      <c r="R52" s="3"/>
      <c r="S52" s="4"/>
      <c r="T52" s="4"/>
      <c r="U52" s="4"/>
      <c r="V52" s="4"/>
      <c r="W52" s="3"/>
      <c r="X52" s="3"/>
      <c r="Y52" s="3"/>
      <c r="Z52" s="3"/>
      <c r="AA52" s="3"/>
      <c r="AB52" s="3"/>
      <c r="AC52" s="3"/>
      <c r="AD52" s="3"/>
    </row>
    <row r="53" spans="1:30" x14ac:dyDescent="0.2">
      <c r="A53" s="11">
        <v>13</v>
      </c>
      <c r="B53" s="26" t="s">
        <v>8</v>
      </c>
      <c r="C53" s="1">
        <v>4708298.8499999996</v>
      </c>
      <c r="D53" s="1">
        <v>1770289.41</v>
      </c>
      <c r="E53" s="1">
        <v>81217.240000000005</v>
      </c>
      <c r="F53" s="1">
        <v>134757.96</v>
      </c>
      <c r="G53" s="1">
        <v>150198.14000000001</v>
      </c>
      <c r="H53" s="1">
        <v>1814</v>
      </c>
      <c r="I53" s="1">
        <v>7387.42</v>
      </c>
      <c r="J53" s="1">
        <v>25502.76</v>
      </c>
      <c r="K53" s="1">
        <v>0</v>
      </c>
      <c r="L53" s="1">
        <v>73118.73</v>
      </c>
      <c r="M53" s="1">
        <v>-24108.2</v>
      </c>
      <c r="N53" s="1">
        <f t="shared" si="27"/>
        <v>6928476.3099999996</v>
      </c>
      <c r="P53" s="3"/>
      <c r="Q53" s="3"/>
      <c r="R53" s="3"/>
      <c r="S53" s="4"/>
      <c r="T53" s="4"/>
      <c r="U53" s="4"/>
      <c r="V53" s="4"/>
      <c r="W53" s="3"/>
      <c r="X53" s="3"/>
      <c r="Y53" s="3"/>
      <c r="Z53" s="3"/>
      <c r="AA53" s="3"/>
      <c r="AB53" s="3"/>
      <c r="AC53" s="3"/>
      <c r="AD53" s="3"/>
    </row>
    <row r="54" spans="1:30" x14ac:dyDescent="0.2">
      <c r="A54" s="11">
        <v>14</v>
      </c>
      <c r="B54" s="26" t="s">
        <v>36</v>
      </c>
      <c r="C54" s="1">
        <v>2208324.86</v>
      </c>
      <c r="D54" s="1">
        <v>795830.68</v>
      </c>
      <c r="E54" s="1">
        <v>143819.35</v>
      </c>
      <c r="F54" s="1">
        <v>25586.959999999999</v>
      </c>
      <c r="G54" s="1">
        <v>28518.63</v>
      </c>
      <c r="H54" s="1">
        <v>-4169</v>
      </c>
      <c r="I54" s="1">
        <v>5587.58</v>
      </c>
      <c r="J54" s="1">
        <v>19289.39</v>
      </c>
      <c r="K54" s="1">
        <v>0</v>
      </c>
      <c r="L54" s="1">
        <v>55304.43</v>
      </c>
      <c r="M54" s="1">
        <v>-18234.599999999999</v>
      </c>
      <c r="N54" s="1">
        <f t="shared" si="27"/>
        <v>3259858.2800000003</v>
      </c>
      <c r="P54" s="3"/>
      <c r="Q54" s="3"/>
      <c r="R54" s="3"/>
      <c r="S54" s="4"/>
      <c r="T54" s="4"/>
      <c r="U54" s="4"/>
      <c r="V54" s="4"/>
      <c r="W54" s="3"/>
      <c r="X54" s="3"/>
      <c r="Y54" s="3"/>
      <c r="Z54" s="3"/>
      <c r="AA54" s="3"/>
      <c r="AB54" s="3"/>
      <c r="AC54" s="3"/>
      <c r="AD54" s="3"/>
    </row>
    <row r="55" spans="1:30" x14ac:dyDescent="0.2">
      <c r="A55" s="11">
        <v>15</v>
      </c>
      <c r="B55" s="26" t="s">
        <v>37</v>
      </c>
      <c r="C55" s="1">
        <v>2860944.86</v>
      </c>
      <c r="D55" s="1">
        <v>1060360.6200000001</v>
      </c>
      <c r="E55" s="1">
        <v>116110.22</v>
      </c>
      <c r="F55" s="1">
        <v>77784.34</v>
      </c>
      <c r="G55" s="1">
        <v>86696.65</v>
      </c>
      <c r="H55" s="1">
        <v>59996</v>
      </c>
      <c r="I55" s="1">
        <v>5701.02</v>
      </c>
      <c r="J55" s="1">
        <v>19681</v>
      </c>
      <c r="K55" s="1">
        <v>0</v>
      </c>
      <c r="L55" s="1">
        <v>56427.199999999997</v>
      </c>
      <c r="M55" s="1">
        <v>-18604.79</v>
      </c>
      <c r="N55" s="1">
        <f t="shared" si="27"/>
        <v>4325097.12</v>
      </c>
      <c r="P55" s="3"/>
      <c r="Q55" s="3"/>
      <c r="R55" s="3"/>
      <c r="S55" s="4"/>
      <c r="T55" s="4"/>
      <c r="U55" s="4"/>
      <c r="V55" s="4"/>
      <c r="W55" s="3"/>
      <c r="X55" s="3"/>
      <c r="Y55" s="3"/>
      <c r="Z55" s="3"/>
      <c r="AA55" s="3"/>
      <c r="AB55" s="3"/>
      <c r="AC55" s="3"/>
      <c r="AD55" s="3"/>
    </row>
    <row r="56" spans="1:30" x14ac:dyDescent="0.2">
      <c r="A56" s="11">
        <v>16</v>
      </c>
      <c r="B56" s="26" t="s">
        <v>15</v>
      </c>
      <c r="C56" s="1">
        <v>8372310.7000000002</v>
      </c>
      <c r="D56" s="1">
        <v>3556179.91</v>
      </c>
      <c r="E56" s="1">
        <v>58297.34</v>
      </c>
      <c r="F56" s="1">
        <v>302949.55</v>
      </c>
      <c r="G56" s="1">
        <v>337660.62</v>
      </c>
      <c r="H56" s="1">
        <v>-23355</v>
      </c>
      <c r="I56" s="1">
        <v>13129.37</v>
      </c>
      <c r="J56" s="1">
        <v>45325.08</v>
      </c>
      <c r="K56" s="1">
        <v>0</v>
      </c>
      <c r="L56" s="1">
        <v>129951.14</v>
      </c>
      <c r="M56" s="1">
        <v>-42846.6</v>
      </c>
      <c r="N56" s="1">
        <f t="shared" si="27"/>
        <v>12749602.109999999</v>
      </c>
      <c r="P56" s="3"/>
      <c r="Q56" s="3"/>
      <c r="R56" s="3"/>
      <c r="S56" s="4"/>
      <c r="T56" s="4"/>
      <c r="U56" s="4"/>
      <c r="V56" s="4"/>
      <c r="W56" s="3"/>
      <c r="X56" s="3"/>
      <c r="Y56" s="3"/>
      <c r="Z56" s="3"/>
      <c r="AA56" s="3"/>
      <c r="AB56" s="3"/>
      <c r="AC56" s="3"/>
      <c r="AD56" s="3"/>
    </row>
    <row r="57" spans="1:30" x14ac:dyDescent="0.2">
      <c r="A57" s="11">
        <v>17</v>
      </c>
      <c r="B57" s="26" t="s">
        <v>38</v>
      </c>
      <c r="C57" s="1">
        <v>3587932.75</v>
      </c>
      <c r="D57" s="1">
        <v>1326524.8700000001</v>
      </c>
      <c r="E57" s="1">
        <v>99005.82</v>
      </c>
      <c r="F57" s="1">
        <v>133734.48000000001</v>
      </c>
      <c r="G57" s="1">
        <v>149057.39000000001</v>
      </c>
      <c r="H57" s="1">
        <v>0</v>
      </c>
      <c r="I57" s="1">
        <v>7881.45</v>
      </c>
      <c r="J57" s="1">
        <v>27208.240000000002</v>
      </c>
      <c r="K57" s="1">
        <v>0</v>
      </c>
      <c r="L57" s="1">
        <v>78008.509999999995</v>
      </c>
      <c r="M57" s="1">
        <v>-25720.43</v>
      </c>
      <c r="N57" s="1">
        <f t="shared" si="27"/>
        <v>5383633.080000001</v>
      </c>
      <c r="P57" s="3"/>
      <c r="Q57" s="3"/>
      <c r="R57" s="3"/>
      <c r="S57" s="4"/>
      <c r="T57" s="4"/>
      <c r="U57" s="4"/>
      <c r="V57" s="4"/>
      <c r="W57" s="3"/>
      <c r="X57" s="3"/>
      <c r="Y57" s="3"/>
      <c r="Z57" s="3"/>
      <c r="AA57" s="3"/>
      <c r="AB57" s="3"/>
      <c r="AC57" s="3"/>
      <c r="AD57" s="3"/>
    </row>
    <row r="58" spans="1:30" x14ac:dyDescent="0.2">
      <c r="A58" s="11">
        <v>18</v>
      </c>
      <c r="B58" s="26" t="s">
        <v>2</v>
      </c>
      <c r="C58" s="1">
        <v>38675622.539999999</v>
      </c>
      <c r="D58" s="1">
        <v>15045495.609999999</v>
      </c>
      <c r="E58" s="1">
        <v>35548.480000000003</v>
      </c>
      <c r="F58" s="1">
        <v>1208386.5900000001</v>
      </c>
      <c r="G58" s="1">
        <v>1346840</v>
      </c>
      <c r="H58" s="1">
        <v>743180</v>
      </c>
      <c r="I58" s="1">
        <v>46235.13</v>
      </c>
      <c r="J58" s="1">
        <v>159612.44</v>
      </c>
      <c r="K58" s="1">
        <v>0</v>
      </c>
      <c r="L58" s="1">
        <v>457623.37</v>
      </c>
      <c r="M58" s="1">
        <v>-150884.43</v>
      </c>
      <c r="N58" s="1">
        <f t="shared" si="27"/>
        <v>57567659.729999997</v>
      </c>
      <c r="P58" s="3"/>
      <c r="Q58" s="3"/>
      <c r="R58" s="3"/>
      <c r="S58" s="4"/>
      <c r="T58" s="4"/>
      <c r="U58" s="4"/>
      <c r="V58" s="4"/>
      <c r="W58" s="3"/>
      <c r="X58" s="3"/>
      <c r="Y58" s="3"/>
      <c r="Z58" s="3"/>
      <c r="AA58" s="3"/>
      <c r="AB58" s="3"/>
      <c r="AC58" s="3"/>
      <c r="AD58" s="3"/>
    </row>
    <row r="59" spans="1:30" x14ac:dyDescent="0.2">
      <c r="A59" s="11">
        <v>19</v>
      </c>
      <c r="B59" s="26" t="s">
        <v>9</v>
      </c>
      <c r="C59" s="1">
        <v>3851019.73</v>
      </c>
      <c r="D59" s="1">
        <v>1575556.46</v>
      </c>
      <c r="E59" s="1">
        <v>93703.45</v>
      </c>
      <c r="F59" s="1">
        <v>102347.82</v>
      </c>
      <c r="G59" s="1">
        <v>114074.53</v>
      </c>
      <c r="H59" s="1">
        <v>-43968</v>
      </c>
      <c r="I59" s="1">
        <v>7443.99</v>
      </c>
      <c r="J59" s="1">
        <v>25698.06</v>
      </c>
      <c r="K59" s="1">
        <v>0</v>
      </c>
      <c r="L59" s="1">
        <v>73678.67</v>
      </c>
      <c r="M59" s="1">
        <v>-24292.83</v>
      </c>
      <c r="N59" s="1">
        <f t="shared" si="27"/>
        <v>5775261.8799999999</v>
      </c>
      <c r="P59" s="3"/>
      <c r="Q59" s="3"/>
      <c r="R59" s="3"/>
      <c r="S59" s="4"/>
      <c r="T59" s="4"/>
      <c r="U59" s="4"/>
      <c r="V59" s="4"/>
      <c r="W59" s="3"/>
      <c r="X59" s="3"/>
      <c r="Y59" s="3"/>
      <c r="Z59" s="3"/>
      <c r="AA59" s="3"/>
      <c r="AB59" s="3"/>
      <c r="AC59" s="3"/>
      <c r="AD59" s="3"/>
    </row>
    <row r="60" spans="1:30" x14ac:dyDescent="0.2">
      <c r="A60" s="11">
        <v>20</v>
      </c>
      <c r="B60" s="26" t="s">
        <v>10</v>
      </c>
      <c r="C60" s="1">
        <v>3294039.32</v>
      </c>
      <c r="D60" s="1">
        <v>1242832.58</v>
      </c>
      <c r="E60" s="1">
        <v>107900.07</v>
      </c>
      <c r="F60" s="1">
        <v>154204.06</v>
      </c>
      <c r="G60" s="1">
        <v>171872.3</v>
      </c>
      <c r="H60" s="1">
        <v>1015899</v>
      </c>
      <c r="I60" s="1">
        <v>10684.54</v>
      </c>
      <c r="J60" s="1">
        <v>36885.07</v>
      </c>
      <c r="K60" s="1">
        <v>0</v>
      </c>
      <c r="L60" s="1">
        <v>105752.86</v>
      </c>
      <c r="M60" s="1">
        <v>-34868.1</v>
      </c>
      <c r="N60" s="1">
        <f t="shared" si="27"/>
        <v>6105201.7000000011</v>
      </c>
      <c r="P60" s="3"/>
      <c r="Q60" s="3"/>
      <c r="R60" s="3"/>
      <c r="S60" s="4"/>
      <c r="T60" s="4"/>
      <c r="U60" s="4"/>
      <c r="V60" s="4"/>
      <c r="W60" s="3"/>
      <c r="X60" s="3"/>
      <c r="Y60" s="3"/>
      <c r="Z60" s="3"/>
      <c r="AA60" s="3"/>
      <c r="AB60" s="3"/>
      <c r="AC60" s="3"/>
      <c r="AD60" s="3"/>
    </row>
    <row r="61" spans="1:30" x14ac:dyDescent="0.2">
      <c r="A61" s="48" t="s">
        <v>0</v>
      </c>
      <c r="B61" s="49"/>
      <c r="C61" s="7">
        <f>SUM(C41:C60)</f>
        <v>101926215</v>
      </c>
      <c r="D61" s="7">
        <f t="shared" ref="D61:L61" si="28">SUM(D41:D60)</f>
        <v>39432781</v>
      </c>
      <c r="E61" s="7">
        <f t="shared" si="28"/>
        <v>2294837.33</v>
      </c>
      <c r="F61" s="7">
        <f>SUM(F41:F60)</f>
        <v>3411594</v>
      </c>
      <c r="G61" s="7">
        <f>SUM(G41:G60)</f>
        <v>3802484.4699999993</v>
      </c>
      <c r="H61" s="7">
        <f t="shared" ref="H61" si="29">SUM(H41:H60)</f>
        <v>2529423</v>
      </c>
      <c r="I61" s="7">
        <f t="shared" si="28"/>
        <v>206493.75000000003</v>
      </c>
      <c r="J61" s="7">
        <f t="shared" si="28"/>
        <v>712855.6</v>
      </c>
      <c r="K61" s="7">
        <f t="shared" si="28"/>
        <v>0</v>
      </c>
      <c r="L61" s="7">
        <f t="shared" si="28"/>
        <v>2043821.8</v>
      </c>
      <c r="M61" s="7">
        <f>SUM(M41:M60)</f>
        <v>-673874.86999999988</v>
      </c>
      <c r="N61" s="7">
        <f>SUM(N41:N60)</f>
        <v>155686631.07999998</v>
      </c>
      <c r="P61" s="5"/>
      <c r="Q61" s="5"/>
      <c r="R61" s="3"/>
      <c r="S61" s="4"/>
      <c r="T61" s="4"/>
      <c r="U61" s="4"/>
      <c r="V61" s="4"/>
      <c r="W61" s="3"/>
      <c r="X61" s="3"/>
      <c r="Y61" s="3"/>
      <c r="Z61" s="3"/>
      <c r="AA61" s="3"/>
      <c r="AB61" s="3"/>
      <c r="AC61" s="3"/>
      <c r="AD61" s="3"/>
    </row>
    <row r="62" spans="1:30" x14ac:dyDescent="0.2">
      <c r="A62" s="14" t="s">
        <v>29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">
      <c r="A63" s="14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30" s="9" customFormat="1" x14ac:dyDescent="0.2">
      <c r="A64" s="14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 s="9" customFormat="1" x14ac:dyDescent="0.2">
      <c r="A65" s="62" t="s">
        <v>45</v>
      </c>
      <c r="B65" s="62"/>
      <c r="C65" s="62"/>
      <c r="D65" s="62"/>
      <c r="E65" s="62"/>
      <c r="F65" s="62"/>
      <c r="G65" s="31"/>
      <c r="H65" s="10"/>
      <c r="I65" s="10"/>
      <c r="J65" s="10"/>
      <c r="K65" s="10"/>
      <c r="L65" s="10"/>
      <c r="M65" s="10"/>
      <c r="N65" s="10"/>
      <c r="O65" s="10"/>
      <c r="P65" s="10"/>
    </row>
    <row r="66" spans="1:16" s="9" customFormat="1" x14ac:dyDescent="0.2">
      <c r="A66" s="32"/>
      <c r="B66" s="32"/>
      <c r="C66" s="32"/>
      <c r="D66" s="32"/>
      <c r="E66" s="32"/>
      <c r="F66" s="33" t="s">
        <v>46</v>
      </c>
      <c r="H66" s="10"/>
      <c r="I66" s="10"/>
      <c r="J66" s="10"/>
      <c r="K66" s="10"/>
      <c r="L66" s="10"/>
      <c r="M66" s="10"/>
      <c r="N66" s="10"/>
      <c r="O66" s="10"/>
      <c r="P66" s="10"/>
    </row>
    <row r="67" spans="1:16" s="9" customFormat="1" x14ac:dyDescent="0.2">
      <c r="A67" s="50" t="s">
        <v>1</v>
      </c>
      <c r="B67" s="50" t="s">
        <v>27</v>
      </c>
      <c r="C67" s="45" t="s">
        <v>18</v>
      </c>
      <c r="D67" s="45" t="s">
        <v>19</v>
      </c>
      <c r="E67" s="45" t="s">
        <v>17</v>
      </c>
      <c r="F67" s="45" t="s">
        <v>26</v>
      </c>
      <c r="G67" s="34"/>
      <c r="H67" s="10"/>
      <c r="I67" s="10"/>
      <c r="J67" s="10"/>
      <c r="K67" s="10"/>
      <c r="L67" s="10"/>
      <c r="M67" s="10"/>
      <c r="N67" s="10"/>
      <c r="O67" s="10"/>
      <c r="P67" s="10"/>
    </row>
    <row r="68" spans="1:16" s="9" customFormat="1" x14ac:dyDescent="0.2">
      <c r="A68" s="51"/>
      <c r="B68" s="51"/>
      <c r="C68" s="46"/>
      <c r="D68" s="46"/>
      <c r="E68" s="46"/>
      <c r="F68" s="46"/>
      <c r="G68" s="34"/>
      <c r="H68" s="10"/>
      <c r="I68" s="10"/>
      <c r="J68" s="10"/>
      <c r="K68" s="10"/>
      <c r="L68" s="10"/>
      <c r="M68" s="10"/>
      <c r="N68" s="10"/>
      <c r="O68" s="10"/>
      <c r="P68" s="10"/>
    </row>
    <row r="69" spans="1:16" s="9" customFormat="1" x14ac:dyDescent="0.2">
      <c r="A69" s="52"/>
      <c r="B69" s="52"/>
      <c r="C69" s="47"/>
      <c r="D69" s="47"/>
      <c r="E69" s="47"/>
      <c r="F69" s="47"/>
      <c r="G69" s="34"/>
      <c r="H69" s="10"/>
      <c r="I69" s="10"/>
      <c r="J69" s="10"/>
      <c r="K69" s="10"/>
      <c r="L69" s="10"/>
      <c r="M69" s="10"/>
      <c r="N69" s="10"/>
      <c r="O69" s="10"/>
      <c r="P69" s="10"/>
    </row>
    <row r="70" spans="1:16" s="9" customFormat="1" x14ac:dyDescent="0.2">
      <c r="A70" s="35">
        <v>1</v>
      </c>
      <c r="B70" s="36" t="s">
        <v>3</v>
      </c>
      <c r="C70" s="37">
        <v>-174006.79</v>
      </c>
      <c r="D70" s="37">
        <v>-33552.76</v>
      </c>
      <c r="E70" s="37">
        <v>33928.22</v>
      </c>
      <c r="F70" s="37">
        <f>SUM(C70:E70)</f>
        <v>-173631.33000000002</v>
      </c>
      <c r="G70" s="38"/>
      <c r="H70" s="10"/>
      <c r="I70" s="10"/>
      <c r="J70" s="10"/>
      <c r="K70" s="10"/>
      <c r="L70" s="10"/>
      <c r="M70" s="10"/>
      <c r="N70" s="10"/>
      <c r="O70" s="10"/>
      <c r="P70" s="10"/>
    </row>
    <row r="71" spans="1:16" s="9" customFormat="1" x14ac:dyDescent="0.2">
      <c r="A71" s="35">
        <v>2</v>
      </c>
      <c r="B71" s="36" t="s">
        <v>47</v>
      </c>
      <c r="C71" s="37">
        <v>-120212.41</v>
      </c>
      <c r="D71" s="37">
        <v>-13671.46</v>
      </c>
      <c r="E71" s="37">
        <v>33928.22</v>
      </c>
      <c r="F71" s="37">
        <f t="shared" ref="F71:F89" si="30">SUM(C71:E71)</f>
        <v>-99955.65</v>
      </c>
      <c r="G71" s="38"/>
      <c r="H71" s="10"/>
      <c r="I71" s="10"/>
      <c r="J71" s="10"/>
      <c r="K71" s="10"/>
      <c r="L71" s="10"/>
      <c r="M71" s="10"/>
      <c r="N71" s="10"/>
      <c r="O71" s="10"/>
      <c r="P71" s="10"/>
    </row>
    <row r="72" spans="1:16" s="9" customFormat="1" x14ac:dyDescent="0.2">
      <c r="A72" s="35">
        <v>3</v>
      </c>
      <c r="B72" s="36" t="s">
        <v>48</v>
      </c>
      <c r="C72" s="37">
        <v>-124060.16</v>
      </c>
      <c r="D72" s="37">
        <v>-9956.27</v>
      </c>
      <c r="E72" s="37">
        <v>33928.22</v>
      </c>
      <c r="F72" s="37">
        <f t="shared" si="30"/>
        <v>-100088.20999999999</v>
      </c>
      <c r="G72" s="38"/>
      <c r="H72" s="10"/>
      <c r="I72" s="10"/>
      <c r="J72" s="10"/>
      <c r="K72" s="10"/>
      <c r="L72" s="10"/>
      <c r="M72" s="10"/>
      <c r="N72" s="10"/>
      <c r="O72" s="10"/>
      <c r="P72" s="10"/>
    </row>
    <row r="73" spans="1:16" s="9" customFormat="1" x14ac:dyDescent="0.2">
      <c r="A73" s="35">
        <v>4</v>
      </c>
      <c r="B73" s="36" t="s">
        <v>49</v>
      </c>
      <c r="C73" s="37">
        <v>-511204.92</v>
      </c>
      <c r="D73" s="37">
        <v>-422303.83</v>
      </c>
      <c r="E73" s="37">
        <v>33928.22</v>
      </c>
      <c r="F73" s="37">
        <f t="shared" si="30"/>
        <v>-899580.53</v>
      </c>
      <c r="G73" s="38"/>
      <c r="H73" s="10"/>
      <c r="I73" s="10"/>
      <c r="J73" s="10"/>
      <c r="K73" s="10"/>
      <c r="L73" s="10"/>
      <c r="M73" s="10"/>
      <c r="N73" s="10"/>
      <c r="O73" s="10"/>
      <c r="P73" s="10"/>
    </row>
    <row r="74" spans="1:16" s="9" customFormat="1" x14ac:dyDescent="0.2">
      <c r="A74" s="35">
        <v>5</v>
      </c>
      <c r="B74" s="36" t="s">
        <v>4</v>
      </c>
      <c r="C74" s="37">
        <v>-341673.32</v>
      </c>
      <c r="D74" s="37">
        <v>-104395.42</v>
      </c>
      <c r="E74" s="37">
        <v>33928.22</v>
      </c>
      <c r="F74" s="37">
        <f t="shared" si="30"/>
        <v>-412140.52</v>
      </c>
      <c r="G74" s="38"/>
      <c r="H74" s="10"/>
      <c r="I74" s="10"/>
      <c r="J74" s="10"/>
      <c r="K74" s="10"/>
      <c r="L74" s="10"/>
      <c r="M74" s="10"/>
      <c r="N74" s="10"/>
      <c r="O74" s="10"/>
      <c r="P74" s="10"/>
    </row>
    <row r="75" spans="1:16" s="9" customFormat="1" x14ac:dyDescent="0.2">
      <c r="A75" s="35">
        <v>6</v>
      </c>
      <c r="B75" s="36" t="s">
        <v>12</v>
      </c>
      <c r="C75" s="37">
        <v>-183115.76</v>
      </c>
      <c r="D75" s="37">
        <v>-29183.24</v>
      </c>
      <c r="E75" s="37">
        <v>33928.22</v>
      </c>
      <c r="F75" s="37">
        <f t="shared" si="30"/>
        <v>-178370.78</v>
      </c>
      <c r="G75" s="38"/>
      <c r="H75" s="10"/>
      <c r="I75" s="10"/>
      <c r="J75" s="10"/>
      <c r="K75" s="10"/>
      <c r="L75" s="10"/>
      <c r="M75" s="10"/>
      <c r="N75" s="10"/>
      <c r="O75" s="10"/>
      <c r="P75" s="10"/>
    </row>
    <row r="76" spans="1:16" s="9" customFormat="1" x14ac:dyDescent="0.2">
      <c r="A76" s="35">
        <v>7</v>
      </c>
      <c r="B76" s="36" t="s">
        <v>13</v>
      </c>
      <c r="C76" s="37">
        <v>-131939.25</v>
      </c>
      <c r="D76" s="37">
        <v>-7577.59</v>
      </c>
      <c r="E76" s="37">
        <v>33928.22</v>
      </c>
      <c r="F76" s="37">
        <f t="shared" si="30"/>
        <v>-105588.62</v>
      </c>
      <c r="G76" s="38"/>
      <c r="H76" s="10"/>
      <c r="I76" s="10"/>
      <c r="J76" s="10"/>
      <c r="K76" s="10"/>
      <c r="L76" s="10"/>
      <c r="M76" s="10"/>
      <c r="N76" s="10"/>
      <c r="O76" s="10"/>
      <c r="P76" s="10"/>
    </row>
    <row r="77" spans="1:16" s="9" customFormat="1" x14ac:dyDescent="0.2">
      <c r="A77" s="35">
        <v>8</v>
      </c>
      <c r="B77" s="36" t="s">
        <v>50</v>
      </c>
      <c r="C77" s="37">
        <v>-158865.94</v>
      </c>
      <c r="D77" s="37">
        <v>-29217.49</v>
      </c>
      <c r="E77" s="37">
        <v>33928.22</v>
      </c>
      <c r="F77" s="37">
        <f t="shared" si="30"/>
        <v>-154155.21</v>
      </c>
      <c r="G77" s="38"/>
      <c r="H77" s="10"/>
      <c r="I77" s="10"/>
      <c r="J77" s="10"/>
      <c r="K77" s="10"/>
      <c r="L77" s="10"/>
      <c r="M77" s="10"/>
      <c r="N77" s="10"/>
      <c r="O77" s="10"/>
      <c r="P77" s="10"/>
    </row>
    <row r="78" spans="1:16" s="9" customFormat="1" x14ac:dyDescent="0.2">
      <c r="A78" s="35">
        <v>9</v>
      </c>
      <c r="B78" s="36" t="s">
        <v>5</v>
      </c>
      <c r="C78" s="37">
        <v>-153138.37</v>
      </c>
      <c r="D78" s="37">
        <v>-15898.37</v>
      </c>
      <c r="E78" s="37">
        <v>33928.22</v>
      </c>
      <c r="F78" s="37">
        <f t="shared" si="30"/>
        <v>-135108.51999999999</v>
      </c>
      <c r="G78" s="38"/>
      <c r="H78" s="10"/>
      <c r="I78" s="10"/>
      <c r="J78" s="10"/>
      <c r="K78" s="10"/>
      <c r="L78" s="10"/>
      <c r="M78" s="10"/>
      <c r="N78" s="10"/>
      <c r="O78" s="10"/>
      <c r="P78" s="10"/>
    </row>
    <row r="79" spans="1:16" s="9" customFormat="1" x14ac:dyDescent="0.2">
      <c r="A79" s="35">
        <v>10</v>
      </c>
      <c r="B79" s="36" t="s">
        <v>11</v>
      </c>
      <c r="C79" s="37">
        <v>-113799.28</v>
      </c>
      <c r="D79" s="37">
        <v>-8927.1</v>
      </c>
      <c r="E79" s="37">
        <v>33928.22</v>
      </c>
      <c r="F79" s="37">
        <f t="shared" si="30"/>
        <v>-88798.16</v>
      </c>
      <c r="G79" s="38"/>
      <c r="H79" s="10"/>
      <c r="I79" s="10"/>
      <c r="J79" s="10"/>
      <c r="K79" s="10"/>
      <c r="L79" s="10"/>
      <c r="M79" s="10"/>
      <c r="N79" s="10"/>
      <c r="O79" s="10"/>
      <c r="P79" s="10"/>
    </row>
    <row r="80" spans="1:16" s="9" customFormat="1" x14ac:dyDescent="0.2">
      <c r="A80" s="35">
        <v>11</v>
      </c>
      <c r="B80" s="36" t="s">
        <v>6</v>
      </c>
      <c r="C80" s="37">
        <v>-170629.99</v>
      </c>
      <c r="D80" s="37">
        <v>-22934.31</v>
      </c>
      <c r="E80" s="37">
        <v>33928.22</v>
      </c>
      <c r="F80" s="37">
        <f t="shared" si="30"/>
        <v>-159636.07999999999</v>
      </c>
      <c r="G80" s="38"/>
      <c r="H80" s="10"/>
      <c r="I80" s="10"/>
      <c r="J80" s="10"/>
      <c r="K80" s="10"/>
      <c r="L80" s="10"/>
      <c r="M80" s="10"/>
      <c r="N80" s="10"/>
      <c r="O80" s="10"/>
      <c r="P80" s="10"/>
    </row>
    <row r="81" spans="1:16" s="9" customFormat="1" x14ac:dyDescent="0.2">
      <c r="A81" s="35">
        <v>12</v>
      </c>
      <c r="B81" s="36" t="s">
        <v>7</v>
      </c>
      <c r="C81" s="37">
        <v>-163100.07999999999</v>
      </c>
      <c r="D81" s="37">
        <v>-17995.97</v>
      </c>
      <c r="E81" s="37">
        <v>33928.22</v>
      </c>
      <c r="F81" s="37">
        <f t="shared" si="30"/>
        <v>-147167.82999999999</v>
      </c>
      <c r="G81" s="38"/>
      <c r="H81" s="10"/>
      <c r="I81" s="10"/>
      <c r="J81" s="10"/>
      <c r="K81" s="10"/>
      <c r="L81" s="10"/>
      <c r="M81" s="10"/>
      <c r="N81" s="10"/>
      <c r="O81" s="10"/>
      <c r="P81" s="10"/>
    </row>
    <row r="82" spans="1:16" s="9" customFormat="1" x14ac:dyDescent="0.2">
      <c r="A82" s="35">
        <v>13</v>
      </c>
      <c r="B82" s="36" t="s">
        <v>8</v>
      </c>
      <c r="C82" s="37">
        <v>-169157.08</v>
      </c>
      <c r="D82" s="37">
        <v>-30352.45</v>
      </c>
      <c r="E82" s="37">
        <v>33928.22</v>
      </c>
      <c r="F82" s="37">
        <f t="shared" si="30"/>
        <v>-165581.31</v>
      </c>
      <c r="G82" s="38"/>
      <c r="H82" s="10"/>
      <c r="I82" s="10"/>
      <c r="J82" s="10"/>
      <c r="K82" s="10"/>
      <c r="L82" s="10"/>
      <c r="M82" s="10"/>
      <c r="N82" s="10"/>
      <c r="O82" s="10"/>
      <c r="P82" s="10"/>
    </row>
    <row r="83" spans="1:16" s="9" customFormat="1" x14ac:dyDescent="0.2">
      <c r="A83" s="35">
        <v>14</v>
      </c>
      <c r="B83" s="36" t="s">
        <v>51</v>
      </c>
      <c r="C83" s="37">
        <v>-127944.45</v>
      </c>
      <c r="D83" s="37">
        <v>-6684.97</v>
      </c>
      <c r="E83" s="37">
        <v>33928.22</v>
      </c>
      <c r="F83" s="37">
        <f t="shared" si="30"/>
        <v>-100701.19999999998</v>
      </c>
      <c r="G83" s="38"/>
      <c r="H83" s="10"/>
      <c r="I83" s="10"/>
      <c r="J83" s="10"/>
      <c r="K83" s="10"/>
      <c r="L83" s="10"/>
      <c r="M83" s="10"/>
      <c r="N83" s="10"/>
      <c r="O83" s="10"/>
      <c r="P83" s="10"/>
    </row>
    <row r="84" spans="1:16" s="9" customFormat="1" x14ac:dyDescent="0.2">
      <c r="A84" s="35">
        <v>15</v>
      </c>
      <c r="B84" s="36" t="s">
        <v>52</v>
      </c>
      <c r="C84" s="37">
        <v>-130541.94</v>
      </c>
      <c r="D84" s="37">
        <v>-17921.78</v>
      </c>
      <c r="E84" s="37">
        <v>33928.22</v>
      </c>
      <c r="F84" s="37">
        <f t="shared" si="30"/>
        <v>-114535.5</v>
      </c>
      <c r="G84" s="38"/>
      <c r="H84" s="10"/>
      <c r="I84" s="10"/>
      <c r="J84" s="10"/>
      <c r="K84" s="10"/>
      <c r="L84" s="10"/>
      <c r="M84" s="10"/>
      <c r="N84" s="10"/>
      <c r="O84" s="10"/>
      <c r="P84" s="10"/>
    </row>
    <row r="85" spans="1:16" s="9" customFormat="1" x14ac:dyDescent="0.2">
      <c r="A85" s="35">
        <v>16</v>
      </c>
      <c r="B85" s="36" t="s">
        <v>15</v>
      </c>
      <c r="C85" s="37">
        <v>-300636.45</v>
      </c>
      <c r="D85" s="37">
        <v>-74456.3</v>
      </c>
      <c r="E85" s="37">
        <v>33928.22</v>
      </c>
      <c r="F85" s="37">
        <f t="shared" si="30"/>
        <v>-341164.53</v>
      </c>
      <c r="G85" s="38"/>
      <c r="H85" s="10"/>
      <c r="I85" s="10"/>
      <c r="J85" s="10"/>
      <c r="K85" s="10"/>
      <c r="L85" s="10"/>
      <c r="M85" s="10"/>
      <c r="N85" s="10"/>
      <c r="O85" s="10"/>
      <c r="P85" s="10"/>
    </row>
    <row r="86" spans="1:16" s="9" customFormat="1" x14ac:dyDescent="0.2">
      <c r="A86" s="35">
        <v>17</v>
      </c>
      <c r="B86" s="36" t="s">
        <v>53</v>
      </c>
      <c r="C86" s="37">
        <v>-180469.38</v>
      </c>
      <c r="D86" s="37">
        <v>-27361.11</v>
      </c>
      <c r="E86" s="37">
        <v>33928.22</v>
      </c>
      <c r="F86" s="37">
        <f t="shared" si="30"/>
        <v>-173902.27</v>
      </c>
      <c r="G86" s="38"/>
      <c r="H86" s="10"/>
      <c r="I86" s="10"/>
      <c r="J86" s="10"/>
      <c r="K86" s="10"/>
      <c r="L86" s="10"/>
      <c r="M86" s="10"/>
      <c r="N86" s="10"/>
      <c r="O86" s="10"/>
      <c r="P86" s="10"/>
    </row>
    <row r="87" spans="1:16" s="9" customFormat="1" x14ac:dyDescent="0.2">
      <c r="A87" s="35">
        <v>18</v>
      </c>
      <c r="B87" s="36" t="s">
        <v>2</v>
      </c>
      <c r="C87" s="37">
        <v>-1058692.28</v>
      </c>
      <c r="D87" s="37">
        <v>-534770.41</v>
      </c>
      <c r="E87" s="37">
        <v>33928.22</v>
      </c>
      <c r="F87" s="37">
        <f t="shared" si="30"/>
        <v>-1559534.47</v>
      </c>
      <c r="G87" s="38"/>
      <c r="H87" s="10"/>
      <c r="I87" s="10"/>
      <c r="J87" s="10"/>
      <c r="K87" s="10"/>
      <c r="L87" s="10"/>
      <c r="M87" s="10"/>
      <c r="N87" s="10"/>
      <c r="O87" s="10"/>
      <c r="P87" s="10"/>
    </row>
    <row r="88" spans="1:16" s="9" customFormat="1" x14ac:dyDescent="0.2">
      <c r="A88" s="35">
        <v>19</v>
      </c>
      <c r="B88" s="36" t="s">
        <v>9</v>
      </c>
      <c r="C88" s="37">
        <v>-170452.49</v>
      </c>
      <c r="D88" s="37">
        <v>-21355.89</v>
      </c>
      <c r="E88" s="37">
        <v>33928.22</v>
      </c>
      <c r="F88" s="37">
        <f t="shared" si="30"/>
        <v>-157880.16</v>
      </c>
      <c r="G88" s="38"/>
      <c r="H88" s="10"/>
      <c r="I88" s="10"/>
      <c r="J88" s="10"/>
      <c r="K88" s="10"/>
      <c r="L88" s="10"/>
      <c r="M88" s="10"/>
      <c r="N88" s="10"/>
      <c r="O88" s="10"/>
      <c r="P88" s="10"/>
    </row>
    <row r="89" spans="1:16" s="9" customFormat="1" x14ac:dyDescent="0.2">
      <c r="A89" s="35">
        <v>20</v>
      </c>
      <c r="B89" s="36" t="s">
        <v>10</v>
      </c>
      <c r="C89" s="37">
        <v>-244654.79</v>
      </c>
      <c r="D89" s="37">
        <v>-83321.279999999999</v>
      </c>
      <c r="E89" s="37">
        <v>33928.269999999997</v>
      </c>
      <c r="F89" s="37">
        <f t="shared" si="30"/>
        <v>-294047.8</v>
      </c>
      <c r="G89" s="38"/>
      <c r="H89" s="10"/>
      <c r="I89" s="10"/>
      <c r="J89" s="10"/>
      <c r="K89" s="10"/>
      <c r="L89" s="10"/>
      <c r="M89" s="10"/>
      <c r="N89" s="10"/>
      <c r="O89" s="10"/>
      <c r="P89" s="10"/>
    </row>
    <row r="90" spans="1:16" s="9" customFormat="1" x14ac:dyDescent="0.2">
      <c r="A90" s="53" t="s">
        <v>0</v>
      </c>
      <c r="B90" s="54"/>
      <c r="C90" s="39">
        <f>SUM(C70:C89)</f>
        <v>-4728295.1300000008</v>
      </c>
      <c r="D90" s="39">
        <f t="shared" ref="D90:F90" si="31">SUM(D70:D89)</f>
        <v>-1511838</v>
      </c>
      <c r="E90" s="39">
        <f t="shared" si="31"/>
        <v>678564.44999999972</v>
      </c>
      <c r="F90" s="39">
        <f t="shared" si="31"/>
        <v>-5561568.6800000006</v>
      </c>
      <c r="G90" s="40"/>
      <c r="H90" s="10"/>
      <c r="I90" s="10"/>
      <c r="J90" s="10"/>
      <c r="K90" s="10"/>
      <c r="L90" s="10"/>
      <c r="M90" s="10"/>
      <c r="N90" s="10"/>
      <c r="O90" s="10"/>
      <c r="P90" s="10"/>
    </row>
    <row r="91" spans="1:16" s="9" customFormat="1" x14ac:dyDescent="0.2">
      <c r="A91" s="14" t="s">
        <v>29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 s="9" customFormat="1" x14ac:dyDescent="0.2">
      <c r="A92" s="14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s="9" customFormat="1" x14ac:dyDescent="0.2">
      <c r="A93" s="14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 s="9" customFormat="1" x14ac:dyDescent="0.2">
      <c r="A94" s="62" t="s">
        <v>54</v>
      </c>
      <c r="B94" s="62"/>
      <c r="C94" s="62"/>
      <c r="D94" s="62"/>
      <c r="E94" s="62"/>
      <c r="F94" s="62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 s="9" customFormat="1" x14ac:dyDescent="0.2">
      <c r="A95" s="32"/>
      <c r="B95" s="32"/>
      <c r="C95" s="32"/>
      <c r="D95" s="32"/>
      <c r="E95" s="32"/>
      <c r="F95" s="33" t="s">
        <v>46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 s="9" customFormat="1" x14ac:dyDescent="0.2">
      <c r="A96" s="50" t="s">
        <v>1</v>
      </c>
      <c r="B96" s="50" t="s">
        <v>27</v>
      </c>
      <c r="C96" s="45" t="s">
        <v>18</v>
      </c>
      <c r="D96" s="45" t="s">
        <v>19</v>
      </c>
      <c r="E96" s="45" t="s">
        <v>21</v>
      </c>
      <c r="F96" s="45" t="s">
        <v>26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s="9" customFormat="1" x14ac:dyDescent="0.2">
      <c r="A97" s="51"/>
      <c r="B97" s="51"/>
      <c r="C97" s="46"/>
      <c r="D97" s="46"/>
      <c r="E97" s="46"/>
      <c r="F97" s="46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 s="9" customFormat="1" x14ac:dyDescent="0.2">
      <c r="A98" s="52"/>
      <c r="B98" s="52"/>
      <c r="C98" s="47"/>
      <c r="D98" s="47"/>
      <c r="E98" s="47"/>
      <c r="F98" s="47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 s="9" customFormat="1" x14ac:dyDescent="0.2">
      <c r="A99" s="35">
        <v>1</v>
      </c>
      <c r="B99" s="36" t="s">
        <v>3</v>
      </c>
      <c r="C99" s="37">
        <v>299755.31</v>
      </c>
      <c r="D99" s="37">
        <v>33242.81</v>
      </c>
      <c r="E99" s="37">
        <v>1978.15</v>
      </c>
      <c r="F99" s="37">
        <f>SUM(C99:E99)</f>
        <v>334976.27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 s="9" customFormat="1" x14ac:dyDescent="0.2">
      <c r="A100" s="35">
        <v>2</v>
      </c>
      <c r="B100" s="36" t="s">
        <v>47</v>
      </c>
      <c r="C100" s="37">
        <v>207085.64</v>
      </c>
      <c r="D100" s="37">
        <v>13545.17</v>
      </c>
      <c r="E100" s="37">
        <v>322.91000000000003</v>
      </c>
      <c r="F100" s="37">
        <f t="shared" ref="F100:F118" si="32">SUM(C100:E100)</f>
        <v>220953.72000000003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 s="9" customFormat="1" x14ac:dyDescent="0.2">
      <c r="A101" s="35">
        <v>3</v>
      </c>
      <c r="B101" s="36" t="s">
        <v>48</v>
      </c>
      <c r="C101" s="37">
        <v>213714.02</v>
      </c>
      <c r="D101" s="37">
        <v>9864.2999999999993</v>
      </c>
      <c r="E101" s="37">
        <v>164.88</v>
      </c>
      <c r="F101" s="37">
        <f t="shared" si="32"/>
        <v>223743.19999999998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 s="9" customFormat="1" x14ac:dyDescent="0.2">
      <c r="A102" s="35">
        <v>4</v>
      </c>
      <c r="B102" s="36" t="s">
        <v>49</v>
      </c>
      <c r="C102" s="37">
        <v>880634.53</v>
      </c>
      <c r="D102" s="37">
        <v>418402.68</v>
      </c>
      <c r="E102" s="37">
        <v>284571.49</v>
      </c>
      <c r="F102" s="37">
        <f t="shared" si="32"/>
        <v>1583608.7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 s="9" customFormat="1" x14ac:dyDescent="0.2">
      <c r="A103" s="35">
        <v>5</v>
      </c>
      <c r="B103" s="36" t="s">
        <v>4</v>
      </c>
      <c r="C103" s="37">
        <v>588588.47</v>
      </c>
      <c r="D103" s="37">
        <v>103431.03999999999</v>
      </c>
      <c r="E103" s="37">
        <v>21775.97</v>
      </c>
      <c r="F103" s="37">
        <f t="shared" si="32"/>
        <v>713795.48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 s="9" customFormat="1" x14ac:dyDescent="0.2">
      <c r="A104" s="35">
        <v>6</v>
      </c>
      <c r="B104" s="36" t="s">
        <v>12</v>
      </c>
      <c r="C104" s="37">
        <v>315447</v>
      </c>
      <c r="D104" s="37">
        <v>28913.65</v>
      </c>
      <c r="E104" s="37">
        <v>21.01</v>
      </c>
      <c r="F104" s="37">
        <f t="shared" si="32"/>
        <v>344381.66000000003</v>
      </c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 s="9" customFormat="1" x14ac:dyDescent="0.2">
      <c r="A105" s="35">
        <v>7</v>
      </c>
      <c r="B105" s="36" t="s">
        <v>13</v>
      </c>
      <c r="C105" s="37">
        <v>227287.04000000001</v>
      </c>
      <c r="D105" s="37">
        <v>7507.59</v>
      </c>
      <c r="E105" s="37">
        <v>5.71</v>
      </c>
      <c r="F105" s="37">
        <f t="shared" si="32"/>
        <v>234800.34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 s="9" customFormat="1" x14ac:dyDescent="0.2">
      <c r="A106" s="35">
        <v>8</v>
      </c>
      <c r="B106" s="36" t="s">
        <v>50</v>
      </c>
      <c r="C106" s="37">
        <v>273672.7</v>
      </c>
      <c r="D106" s="37">
        <v>28947.59</v>
      </c>
      <c r="E106" s="37">
        <v>1631.6</v>
      </c>
      <c r="F106" s="37">
        <f t="shared" si="32"/>
        <v>304251.89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 s="9" customFormat="1" x14ac:dyDescent="0.2">
      <c r="A107" s="35">
        <v>9</v>
      </c>
      <c r="B107" s="36" t="s">
        <v>5</v>
      </c>
      <c r="C107" s="37">
        <v>263806.02</v>
      </c>
      <c r="D107" s="37">
        <v>15751.5</v>
      </c>
      <c r="E107" s="37">
        <v>388.49</v>
      </c>
      <c r="F107" s="37">
        <f t="shared" si="32"/>
        <v>279946.01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 s="9" customFormat="1" x14ac:dyDescent="0.2">
      <c r="A108" s="35">
        <v>10</v>
      </c>
      <c r="B108" s="36" t="s">
        <v>11</v>
      </c>
      <c r="C108" s="37">
        <v>196037.97</v>
      </c>
      <c r="D108" s="37">
        <v>8844.6299999999992</v>
      </c>
      <c r="E108" s="37">
        <v>36.07</v>
      </c>
      <c r="F108" s="37">
        <f t="shared" si="32"/>
        <v>204918.67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s="9" customFormat="1" x14ac:dyDescent="0.2">
      <c r="A109" s="35">
        <v>11</v>
      </c>
      <c r="B109" s="36" t="s">
        <v>6</v>
      </c>
      <c r="C109" s="37">
        <v>293938.2</v>
      </c>
      <c r="D109" s="37">
        <v>22722.45</v>
      </c>
      <c r="E109" s="37">
        <v>396.71</v>
      </c>
      <c r="F109" s="37">
        <f t="shared" si="32"/>
        <v>317057.36000000004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s="9" customFormat="1" x14ac:dyDescent="0.2">
      <c r="A110" s="35">
        <v>12</v>
      </c>
      <c r="B110" s="36" t="s">
        <v>7</v>
      </c>
      <c r="C110" s="37">
        <v>280966.71000000002</v>
      </c>
      <c r="D110" s="37">
        <v>17829.72</v>
      </c>
      <c r="E110" s="37">
        <v>386.57</v>
      </c>
      <c r="F110" s="37">
        <f t="shared" si="32"/>
        <v>299183.00000000006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 s="9" customFormat="1" x14ac:dyDescent="0.2">
      <c r="A111" s="35">
        <v>13</v>
      </c>
      <c r="B111" s="36" t="s">
        <v>8</v>
      </c>
      <c r="C111" s="37">
        <v>291400.87</v>
      </c>
      <c r="D111" s="37">
        <v>30072.06</v>
      </c>
      <c r="E111" s="37">
        <v>1013.52</v>
      </c>
      <c r="F111" s="37">
        <f t="shared" si="32"/>
        <v>322486.45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 s="9" customFormat="1" x14ac:dyDescent="0.2">
      <c r="A112" s="35">
        <v>14</v>
      </c>
      <c r="B112" s="36" t="s">
        <v>51</v>
      </c>
      <c r="C112" s="37">
        <v>220405.35</v>
      </c>
      <c r="D112" s="37">
        <v>6623.22</v>
      </c>
      <c r="E112" s="37">
        <v>75.180000000000007</v>
      </c>
      <c r="F112" s="37">
        <f t="shared" si="32"/>
        <v>227103.75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 s="9" customFormat="1" x14ac:dyDescent="0.2">
      <c r="A113" s="35">
        <v>15</v>
      </c>
      <c r="B113" s="36" t="s">
        <v>52</v>
      </c>
      <c r="C113" s="37">
        <v>224879.95</v>
      </c>
      <c r="D113" s="37">
        <v>17756.22</v>
      </c>
      <c r="E113" s="37">
        <v>329.26</v>
      </c>
      <c r="F113" s="37">
        <f t="shared" si="32"/>
        <v>242965.43000000002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s="9" customFormat="1" x14ac:dyDescent="0.2">
      <c r="A114" s="35">
        <v>16</v>
      </c>
      <c r="B114" s="36" t="s">
        <v>15</v>
      </c>
      <c r="C114" s="37">
        <v>517895.71</v>
      </c>
      <c r="D114" s="37">
        <v>73768.490000000005</v>
      </c>
      <c r="E114" s="37">
        <v>7858.53</v>
      </c>
      <c r="F114" s="37">
        <f t="shared" si="32"/>
        <v>599522.7300000001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s="9" customFormat="1" x14ac:dyDescent="0.2">
      <c r="A115" s="35">
        <v>17</v>
      </c>
      <c r="B115" s="36" t="s">
        <v>53</v>
      </c>
      <c r="C115" s="37">
        <v>310888.18</v>
      </c>
      <c r="D115" s="37">
        <v>27108.35</v>
      </c>
      <c r="E115" s="37">
        <v>849.83</v>
      </c>
      <c r="F115" s="37">
        <f t="shared" si="32"/>
        <v>338846.36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s="9" customFormat="1" x14ac:dyDescent="0.2">
      <c r="A116" s="35">
        <v>18</v>
      </c>
      <c r="B116" s="36" t="s">
        <v>2</v>
      </c>
      <c r="C116" s="37">
        <v>1823771.51</v>
      </c>
      <c r="D116" s="37">
        <v>529830.31999999995</v>
      </c>
      <c r="E116" s="37">
        <v>575951.73</v>
      </c>
      <c r="F116" s="37">
        <f t="shared" si="32"/>
        <v>2929553.56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s="9" customFormat="1" x14ac:dyDescent="0.2">
      <c r="A117" s="35">
        <v>19</v>
      </c>
      <c r="B117" s="36" t="s">
        <v>9</v>
      </c>
      <c r="C117" s="37">
        <v>293632.43</v>
      </c>
      <c r="D117" s="37">
        <v>21158.61</v>
      </c>
      <c r="E117" s="37">
        <v>439.08</v>
      </c>
      <c r="F117" s="37">
        <f t="shared" si="32"/>
        <v>315230.12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s="9" customFormat="1" x14ac:dyDescent="0.2">
      <c r="A118" s="35">
        <v>20</v>
      </c>
      <c r="B118" s="36" t="s">
        <v>10</v>
      </c>
      <c r="C118" s="37">
        <v>421458.12</v>
      </c>
      <c r="D118" s="37">
        <v>82551.600000000006</v>
      </c>
      <c r="E118" s="37">
        <v>13966.14</v>
      </c>
      <c r="F118" s="37">
        <f t="shared" si="32"/>
        <v>517975.86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 s="9" customFormat="1" x14ac:dyDescent="0.2">
      <c r="A119" s="53" t="s">
        <v>0</v>
      </c>
      <c r="B119" s="54"/>
      <c r="C119" s="39">
        <f>SUM(C99:C118)</f>
        <v>8145265.7299999995</v>
      </c>
      <c r="D119" s="39">
        <f t="shared" ref="D119:F119" si="33">SUM(D99:D118)</f>
        <v>1497872</v>
      </c>
      <c r="E119" s="39">
        <f>SUM(E99:E118)</f>
        <v>912162.83000000007</v>
      </c>
      <c r="F119" s="39">
        <f t="shared" si="33"/>
        <v>10555300.559999999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 s="9" customFormat="1" x14ac:dyDescent="0.2">
      <c r="A120" s="14" t="s">
        <v>29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 s="9" customFormat="1" x14ac:dyDescent="0.2">
      <c r="A121" s="14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s="9" customForma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 s="9" customFormat="1" x14ac:dyDescent="0.2">
      <c r="A123" s="55" t="s">
        <v>55</v>
      </c>
      <c r="B123" s="55"/>
      <c r="C123" s="55"/>
      <c r="D123" s="5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 s="9" customFormat="1" x14ac:dyDescent="0.2">
      <c r="A124" s="55"/>
      <c r="B124" s="55"/>
      <c r="C124" s="55"/>
      <c r="D124" s="5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s="9" customFormat="1" x14ac:dyDescent="0.2">
      <c r="A125" s="32"/>
      <c r="B125" s="32"/>
      <c r="C125" s="32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 s="9" customFormat="1" x14ac:dyDescent="0.2">
      <c r="A126" s="50" t="s">
        <v>1</v>
      </c>
      <c r="B126" s="50" t="s">
        <v>27</v>
      </c>
      <c r="C126" s="56" t="s">
        <v>21</v>
      </c>
      <c r="D126" s="57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s="9" customFormat="1" x14ac:dyDescent="0.2">
      <c r="A127" s="51"/>
      <c r="B127" s="51"/>
      <c r="C127" s="58"/>
      <c r="D127" s="59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 s="9" customFormat="1" x14ac:dyDescent="0.2">
      <c r="A128" s="52"/>
      <c r="B128" s="52"/>
      <c r="C128" s="60"/>
      <c r="D128" s="6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 s="9" customFormat="1" x14ac:dyDescent="0.2">
      <c r="A129" s="35">
        <v>1</v>
      </c>
      <c r="B129" s="36" t="s">
        <v>3</v>
      </c>
      <c r="C129" s="69">
        <v>7287.39</v>
      </c>
      <c r="D129" s="7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 s="9" customFormat="1" x14ac:dyDescent="0.2">
      <c r="A130" s="35">
        <v>2</v>
      </c>
      <c r="B130" s="36" t="s">
        <v>47</v>
      </c>
      <c r="C130" s="69">
        <v>1189.56</v>
      </c>
      <c r="D130" s="7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 s="9" customFormat="1" x14ac:dyDescent="0.2">
      <c r="A131" s="35">
        <v>3</v>
      </c>
      <c r="B131" s="36" t="s">
        <v>48</v>
      </c>
      <c r="C131" s="69">
        <v>607.41999999999996</v>
      </c>
      <c r="D131" s="7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s="9" customFormat="1" x14ac:dyDescent="0.2">
      <c r="A132" s="35">
        <v>4</v>
      </c>
      <c r="B132" s="36" t="s">
        <v>49</v>
      </c>
      <c r="C132" s="69">
        <v>1048342.69</v>
      </c>
      <c r="D132" s="7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s="9" customFormat="1" x14ac:dyDescent="0.2">
      <c r="A133" s="35">
        <v>5</v>
      </c>
      <c r="B133" s="36" t="s">
        <v>4</v>
      </c>
      <c r="C133" s="69">
        <v>80221.25</v>
      </c>
      <c r="D133" s="7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 s="9" customFormat="1" x14ac:dyDescent="0.2">
      <c r="A134" s="35">
        <v>6</v>
      </c>
      <c r="B134" s="36" t="s">
        <v>12</v>
      </c>
      <c r="C134" s="69">
        <v>77.39</v>
      </c>
      <c r="D134" s="7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 s="9" customFormat="1" x14ac:dyDescent="0.2">
      <c r="A135" s="35">
        <v>7</v>
      </c>
      <c r="B135" s="36" t="s">
        <v>13</v>
      </c>
      <c r="C135" s="69">
        <v>21.04</v>
      </c>
      <c r="D135" s="7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 s="9" customFormat="1" x14ac:dyDescent="0.2">
      <c r="A136" s="35">
        <v>8</v>
      </c>
      <c r="B136" s="36" t="s">
        <v>50</v>
      </c>
      <c r="C136" s="69">
        <v>6010.72</v>
      </c>
      <c r="D136" s="7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 s="9" customFormat="1" x14ac:dyDescent="0.2">
      <c r="A137" s="35">
        <v>9</v>
      </c>
      <c r="B137" s="36" t="s">
        <v>5</v>
      </c>
      <c r="C137" s="69">
        <v>1431.17</v>
      </c>
      <c r="D137" s="7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s="9" customFormat="1" x14ac:dyDescent="0.2">
      <c r="A138" s="35">
        <v>10</v>
      </c>
      <c r="B138" s="36" t="s">
        <v>11</v>
      </c>
      <c r="C138" s="69">
        <v>132.87</v>
      </c>
      <c r="D138" s="7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 s="9" customFormat="1" x14ac:dyDescent="0.2">
      <c r="A139" s="35">
        <v>11</v>
      </c>
      <c r="B139" s="36" t="s">
        <v>6</v>
      </c>
      <c r="C139" s="69">
        <v>1461.45</v>
      </c>
      <c r="D139" s="7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 s="9" customFormat="1" x14ac:dyDescent="0.2">
      <c r="A140" s="35">
        <v>12</v>
      </c>
      <c r="B140" s="36" t="s">
        <v>7</v>
      </c>
      <c r="C140" s="69">
        <v>1424.12</v>
      </c>
      <c r="D140" s="7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 s="9" customFormat="1" x14ac:dyDescent="0.2">
      <c r="A141" s="35">
        <v>13</v>
      </c>
      <c r="B141" s="36" t="s">
        <v>8</v>
      </c>
      <c r="C141" s="69">
        <v>3733.75</v>
      </c>
      <c r="D141" s="7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 s="9" customFormat="1" x14ac:dyDescent="0.2">
      <c r="A142" s="35">
        <v>14</v>
      </c>
      <c r="B142" s="36" t="s">
        <v>51</v>
      </c>
      <c r="C142" s="69">
        <v>276.95999999999998</v>
      </c>
      <c r="D142" s="7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s="9" customFormat="1" x14ac:dyDescent="0.2">
      <c r="A143" s="35">
        <v>15</v>
      </c>
      <c r="B143" s="36" t="s">
        <v>52</v>
      </c>
      <c r="C143" s="69">
        <v>1212.98</v>
      </c>
      <c r="D143" s="7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 s="9" customFormat="1" x14ac:dyDescent="0.2">
      <c r="A144" s="35">
        <v>16</v>
      </c>
      <c r="B144" s="36" t="s">
        <v>15</v>
      </c>
      <c r="C144" s="69">
        <v>28950.31</v>
      </c>
      <c r="D144" s="7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 s="9" customFormat="1" x14ac:dyDescent="0.2">
      <c r="A145" s="35">
        <v>17</v>
      </c>
      <c r="B145" s="36" t="s">
        <v>53</v>
      </c>
      <c r="C145" s="69">
        <v>3130.7</v>
      </c>
      <c r="D145" s="7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 s="9" customFormat="1" x14ac:dyDescent="0.2">
      <c r="A146" s="35">
        <v>18</v>
      </c>
      <c r="B146" s="36" t="s">
        <v>2</v>
      </c>
      <c r="C146" s="69">
        <v>2121768.39</v>
      </c>
      <c r="D146" s="7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 s="9" customFormat="1" x14ac:dyDescent="0.2">
      <c r="A147" s="35">
        <v>19</v>
      </c>
      <c r="B147" s="36" t="s">
        <v>9</v>
      </c>
      <c r="C147" s="69">
        <v>1617.54</v>
      </c>
      <c r="D147" s="7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 s="9" customFormat="1" x14ac:dyDescent="0.2">
      <c r="A148" s="35">
        <v>20</v>
      </c>
      <c r="B148" s="36" t="s">
        <v>10</v>
      </c>
      <c r="C148" s="69">
        <v>51450.3</v>
      </c>
      <c r="D148" s="7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 s="9" customFormat="1" x14ac:dyDescent="0.2">
      <c r="A149" s="53" t="s">
        <v>0</v>
      </c>
      <c r="B149" s="54"/>
      <c r="C149" s="71">
        <f>SUM(C129:C148)</f>
        <v>3360348</v>
      </c>
      <c r="D149" s="72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 s="9" customFormat="1" x14ac:dyDescent="0.2">
      <c r="A150" s="73" t="s">
        <v>29</v>
      </c>
      <c r="B150" s="73"/>
      <c r="C150" s="73"/>
      <c r="D150" s="73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 s="9" customForma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 s="9" customForma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 s="9" customFormat="1" x14ac:dyDescent="0.2">
      <c r="A153" s="44" t="s">
        <v>42</v>
      </c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</row>
    <row r="154" spans="1:16" s="9" customFormat="1" x14ac:dyDescent="0.2">
      <c r="A154" s="44" t="s">
        <v>56</v>
      </c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</row>
    <row r="155" spans="1:16" s="9" customFormat="1" x14ac:dyDescent="0.2">
      <c r="P155" s="2" t="s">
        <v>46</v>
      </c>
    </row>
    <row r="156" spans="1:16" s="9" customFormat="1" x14ac:dyDescent="0.2">
      <c r="A156" s="50" t="s">
        <v>1</v>
      </c>
      <c r="B156" s="50" t="s">
        <v>27</v>
      </c>
      <c r="C156" s="45" t="s">
        <v>18</v>
      </c>
      <c r="D156" s="45" t="s">
        <v>19</v>
      </c>
      <c r="E156" s="45" t="s">
        <v>17</v>
      </c>
      <c r="F156" s="45" t="s">
        <v>20</v>
      </c>
      <c r="G156" s="45" t="s">
        <v>21</v>
      </c>
      <c r="H156" s="63" t="s">
        <v>22</v>
      </c>
      <c r="I156" s="45" t="s">
        <v>23</v>
      </c>
      <c r="J156" s="45" t="s">
        <v>24</v>
      </c>
      <c r="K156" s="45" t="s">
        <v>25</v>
      </c>
      <c r="L156" s="45" t="s">
        <v>28</v>
      </c>
      <c r="M156" s="45" t="s">
        <v>57</v>
      </c>
      <c r="N156" s="45" t="s">
        <v>58</v>
      </c>
      <c r="O156" s="45" t="s">
        <v>59</v>
      </c>
      <c r="P156" s="45" t="s">
        <v>26</v>
      </c>
    </row>
    <row r="157" spans="1:16" s="9" customFormat="1" x14ac:dyDescent="0.2">
      <c r="A157" s="51"/>
      <c r="B157" s="51"/>
      <c r="C157" s="46"/>
      <c r="D157" s="46"/>
      <c r="E157" s="46"/>
      <c r="F157" s="46"/>
      <c r="G157" s="46"/>
      <c r="H157" s="64"/>
      <c r="I157" s="46"/>
      <c r="J157" s="46"/>
      <c r="K157" s="46"/>
      <c r="L157" s="46"/>
      <c r="M157" s="46"/>
      <c r="N157" s="46"/>
      <c r="O157" s="46"/>
      <c r="P157" s="46"/>
    </row>
    <row r="158" spans="1:16" s="9" customFormat="1" x14ac:dyDescent="0.2">
      <c r="A158" s="52"/>
      <c r="B158" s="52"/>
      <c r="C158" s="47"/>
      <c r="D158" s="47"/>
      <c r="E158" s="47"/>
      <c r="F158" s="47"/>
      <c r="G158" s="47"/>
      <c r="H158" s="65"/>
      <c r="I158" s="47"/>
      <c r="J158" s="47"/>
      <c r="K158" s="47"/>
      <c r="L158" s="47"/>
      <c r="M158" s="47"/>
      <c r="N158" s="27" t="s">
        <v>60</v>
      </c>
      <c r="O158" s="47"/>
      <c r="P158" s="47"/>
    </row>
    <row r="159" spans="1:16" s="9" customFormat="1" x14ac:dyDescent="0.2">
      <c r="A159" s="11">
        <v>1</v>
      </c>
      <c r="B159" s="41" t="s">
        <v>3</v>
      </c>
      <c r="C159" s="1">
        <f t="shared" ref="C159:E174" si="34">C41+C70</f>
        <v>3519615.28</v>
      </c>
      <c r="D159" s="1">
        <f t="shared" si="34"/>
        <v>1344491.03</v>
      </c>
      <c r="E159" s="1">
        <f t="shared" si="34"/>
        <v>130539.42</v>
      </c>
      <c r="F159" s="1">
        <f t="shared" ref="F159:M174" si="35">F41</f>
        <v>124523.18</v>
      </c>
      <c r="G159" s="1">
        <f t="shared" si="35"/>
        <v>138790.68</v>
      </c>
      <c r="H159" s="1">
        <f t="shared" si="35"/>
        <v>162499</v>
      </c>
      <c r="I159" s="1">
        <f t="shared" si="35"/>
        <v>7599.21</v>
      </c>
      <c r="J159" s="1">
        <f t="shared" si="35"/>
        <v>26233.919999999998</v>
      </c>
      <c r="K159" s="1">
        <f t="shared" si="35"/>
        <v>0</v>
      </c>
      <c r="L159" s="1">
        <f t="shared" si="35"/>
        <v>75215.03</v>
      </c>
      <c r="M159" s="1">
        <f t="shared" si="35"/>
        <v>-24799.38</v>
      </c>
      <c r="N159" s="1">
        <f>F99</f>
        <v>334976.27</v>
      </c>
      <c r="O159" s="1">
        <f>C129</f>
        <v>7287.39</v>
      </c>
      <c r="P159" s="1">
        <f>SUM(C159:O159)</f>
        <v>5846971.0299999984</v>
      </c>
    </row>
    <row r="160" spans="1:16" s="9" customFormat="1" x14ac:dyDescent="0.2">
      <c r="A160" s="11">
        <v>2</v>
      </c>
      <c r="B160" s="41" t="s">
        <v>47</v>
      </c>
      <c r="C160" s="1">
        <f t="shared" si="34"/>
        <v>2402053.9299999997</v>
      </c>
      <c r="D160" s="1">
        <f t="shared" si="34"/>
        <v>915996.56</v>
      </c>
      <c r="E160" s="1">
        <f t="shared" si="34"/>
        <v>162011.52000000002</v>
      </c>
      <c r="F160" s="1">
        <f t="shared" si="35"/>
        <v>50832.75</v>
      </c>
      <c r="G160" s="1">
        <f t="shared" si="35"/>
        <v>56657.02</v>
      </c>
      <c r="H160" s="1">
        <f t="shared" si="35"/>
        <v>0</v>
      </c>
      <c r="I160" s="1">
        <f t="shared" si="35"/>
        <v>5249.91</v>
      </c>
      <c r="J160" s="1">
        <f t="shared" si="35"/>
        <v>18123.68</v>
      </c>
      <c r="K160" s="1">
        <f t="shared" si="35"/>
        <v>0</v>
      </c>
      <c r="L160" s="1">
        <f t="shared" si="35"/>
        <v>51962.23</v>
      </c>
      <c r="M160" s="1">
        <f t="shared" si="35"/>
        <v>-17132.63</v>
      </c>
      <c r="N160" s="1">
        <f t="shared" ref="N160:N178" si="36">F100</f>
        <v>220953.72000000003</v>
      </c>
      <c r="O160" s="1">
        <f t="shared" ref="O160:O178" si="37">C130</f>
        <v>1189.56</v>
      </c>
      <c r="P160" s="1">
        <f t="shared" ref="P160:P178" si="38">SUM(C160:O160)</f>
        <v>3867898.2500000005</v>
      </c>
    </row>
    <row r="161" spans="1:16" s="9" customFormat="1" x14ac:dyDescent="0.2">
      <c r="A161" s="11">
        <v>3</v>
      </c>
      <c r="B161" s="41" t="s">
        <v>48</v>
      </c>
      <c r="C161" s="1">
        <f t="shared" si="34"/>
        <v>2269845.52</v>
      </c>
      <c r="D161" s="1">
        <f t="shared" si="34"/>
        <v>863638.66</v>
      </c>
      <c r="E161" s="1">
        <f t="shared" si="34"/>
        <v>167827.02</v>
      </c>
      <c r="F161" s="1">
        <f t="shared" si="35"/>
        <v>37186.370000000003</v>
      </c>
      <c r="G161" s="1">
        <f t="shared" si="35"/>
        <v>41447.08</v>
      </c>
      <c r="H161" s="1">
        <f t="shared" si="35"/>
        <v>24906</v>
      </c>
      <c r="I161" s="1">
        <f t="shared" si="35"/>
        <v>5417.95</v>
      </c>
      <c r="J161" s="1">
        <f t="shared" si="35"/>
        <v>18703.78</v>
      </c>
      <c r="K161" s="1">
        <f t="shared" si="35"/>
        <v>0</v>
      </c>
      <c r="L161" s="1">
        <f t="shared" si="35"/>
        <v>53625.43</v>
      </c>
      <c r="M161" s="1">
        <f t="shared" si="35"/>
        <v>-17681.009999999998</v>
      </c>
      <c r="N161" s="1">
        <f t="shared" si="36"/>
        <v>223743.19999999998</v>
      </c>
      <c r="O161" s="1">
        <f t="shared" si="37"/>
        <v>607.41999999999996</v>
      </c>
      <c r="P161" s="1">
        <f t="shared" si="38"/>
        <v>3689267.4200000009</v>
      </c>
    </row>
    <row r="162" spans="1:16" s="9" customFormat="1" x14ac:dyDescent="0.2">
      <c r="A162" s="11">
        <v>4</v>
      </c>
      <c r="B162" s="41" t="s">
        <v>49</v>
      </c>
      <c r="C162" s="1">
        <f t="shared" si="34"/>
        <v>2871093.92</v>
      </c>
      <c r="D162" s="1">
        <f t="shared" si="34"/>
        <v>1102824.46</v>
      </c>
      <c r="E162" s="1">
        <f t="shared" si="34"/>
        <v>150038.44</v>
      </c>
      <c r="F162" s="1">
        <f t="shared" si="35"/>
        <v>300902.59000000003</v>
      </c>
      <c r="G162" s="1">
        <f t="shared" si="35"/>
        <v>335379.13</v>
      </c>
      <c r="H162" s="1">
        <f t="shared" si="35"/>
        <v>-72933</v>
      </c>
      <c r="I162" s="1">
        <f t="shared" si="35"/>
        <v>22325.3</v>
      </c>
      <c r="J162" s="1">
        <f t="shared" si="35"/>
        <v>77071.179999999993</v>
      </c>
      <c r="K162" s="1">
        <f t="shared" si="35"/>
        <v>0</v>
      </c>
      <c r="L162" s="1">
        <f t="shared" si="35"/>
        <v>220970.08</v>
      </c>
      <c r="M162" s="1">
        <f t="shared" si="35"/>
        <v>-72856.740000000005</v>
      </c>
      <c r="N162" s="1">
        <f t="shared" si="36"/>
        <v>1583608.7</v>
      </c>
      <c r="O162" s="1">
        <f t="shared" si="37"/>
        <v>1048342.69</v>
      </c>
      <c r="P162" s="1">
        <f t="shared" si="38"/>
        <v>7566766.75</v>
      </c>
    </row>
    <row r="163" spans="1:16" s="9" customFormat="1" x14ac:dyDescent="0.2">
      <c r="A163" s="11">
        <v>5</v>
      </c>
      <c r="B163" s="41" t="s">
        <v>4</v>
      </c>
      <c r="C163" s="1">
        <f t="shared" si="34"/>
        <v>4555177.67</v>
      </c>
      <c r="D163" s="1">
        <f t="shared" si="34"/>
        <v>1732492.56</v>
      </c>
      <c r="E163" s="1">
        <f t="shared" si="34"/>
        <v>115658.59</v>
      </c>
      <c r="F163" s="1">
        <f t="shared" si="35"/>
        <v>226188.68</v>
      </c>
      <c r="G163" s="1">
        <f t="shared" si="35"/>
        <v>252104.72</v>
      </c>
      <c r="H163" s="1">
        <f t="shared" si="35"/>
        <v>403179</v>
      </c>
      <c r="I163" s="1">
        <f t="shared" si="35"/>
        <v>14921.53</v>
      </c>
      <c r="J163" s="1">
        <f t="shared" si="35"/>
        <v>51511.96</v>
      </c>
      <c r="K163" s="1">
        <f t="shared" si="35"/>
        <v>0</v>
      </c>
      <c r="L163" s="1">
        <f t="shared" si="35"/>
        <v>147689.47</v>
      </c>
      <c r="M163" s="1">
        <f t="shared" si="35"/>
        <v>-48695.16</v>
      </c>
      <c r="N163" s="1">
        <f t="shared" si="36"/>
        <v>713795.48</v>
      </c>
      <c r="O163" s="1">
        <f t="shared" si="37"/>
        <v>80221.25</v>
      </c>
      <c r="P163" s="1">
        <f t="shared" si="38"/>
        <v>8244245.75</v>
      </c>
    </row>
    <row r="164" spans="1:16" s="9" customFormat="1" x14ac:dyDescent="0.2">
      <c r="A164" s="11">
        <v>6</v>
      </c>
      <c r="B164" s="41" t="s">
        <v>12</v>
      </c>
      <c r="C164" s="1">
        <f t="shared" si="34"/>
        <v>1499434.11</v>
      </c>
      <c r="D164" s="1">
        <f t="shared" si="34"/>
        <v>563116.69000000006</v>
      </c>
      <c r="E164" s="1">
        <f t="shared" si="34"/>
        <v>225810.95</v>
      </c>
      <c r="F164" s="1">
        <f t="shared" si="35"/>
        <v>109853.33</v>
      </c>
      <c r="G164" s="1">
        <f t="shared" si="35"/>
        <v>122440</v>
      </c>
      <c r="H164" s="1">
        <f t="shared" si="35"/>
        <v>302569</v>
      </c>
      <c r="I164" s="1">
        <f t="shared" si="35"/>
        <v>7997.02</v>
      </c>
      <c r="J164" s="1">
        <f t="shared" si="35"/>
        <v>27607.22</v>
      </c>
      <c r="K164" s="1">
        <f t="shared" si="35"/>
        <v>0</v>
      </c>
      <c r="L164" s="1">
        <f t="shared" si="35"/>
        <v>79152.42</v>
      </c>
      <c r="M164" s="1">
        <f t="shared" si="35"/>
        <v>-26097.59</v>
      </c>
      <c r="N164" s="1">
        <f t="shared" si="36"/>
        <v>344381.66000000003</v>
      </c>
      <c r="O164" s="1">
        <f t="shared" si="37"/>
        <v>77.39</v>
      </c>
      <c r="P164" s="1">
        <f t="shared" si="38"/>
        <v>3256342.2000000011</v>
      </c>
    </row>
    <row r="165" spans="1:16" s="9" customFormat="1" x14ac:dyDescent="0.2">
      <c r="A165" s="11">
        <v>7</v>
      </c>
      <c r="B165" s="41" t="s">
        <v>13</v>
      </c>
      <c r="C165" s="1">
        <f t="shared" si="34"/>
        <v>1509154.65</v>
      </c>
      <c r="D165" s="1">
        <f t="shared" si="34"/>
        <v>568467.86</v>
      </c>
      <c r="E165" s="1">
        <f t="shared" si="34"/>
        <v>222732.16</v>
      </c>
      <c r="F165" s="1">
        <f t="shared" si="35"/>
        <v>37868.69</v>
      </c>
      <c r="G165" s="1">
        <f t="shared" si="35"/>
        <v>42207.58</v>
      </c>
      <c r="H165" s="1">
        <f t="shared" si="35"/>
        <v>-177</v>
      </c>
      <c r="I165" s="1">
        <f t="shared" si="35"/>
        <v>5762.04</v>
      </c>
      <c r="J165" s="1">
        <f t="shared" si="35"/>
        <v>19891.66</v>
      </c>
      <c r="K165" s="1">
        <f t="shared" si="35"/>
        <v>0</v>
      </c>
      <c r="L165" s="1">
        <f t="shared" si="35"/>
        <v>57031.19</v>
      </c>
      <c r="M165" s="1">
        <f t="shared" si="35"/>
        <v>-18803.93</v>
      </c>
      <c r="N165" s="1">
        <f t="shared" si="36"/>
        <v>234800.34</v>
      </c>
      <c r="O165" s="1">
        <f t="shared" si="37"/>
        <v>21.04</v>
      </c>
      <c r="P165" s="1">
        <f t="shared" si="38"/>
        <v>2678956.2799999998</v>
      </c>
    </row>
    <row r="166" spans="1:16" s="9" customFormat="1" x14ac:dyDescent="0.2">
      <c r="A166" s="11">
        <v>8</v>
      </c>
      <c r="B166" s="41" t="s">
        <v>50</v>
      </c>
      <c r="C166" s="1">
        <f t="shared" si="34"/>
        <v>3074947.61</v>
      </c>
      <c r="D166" s="1">
        <f t="shared" si="34"/>
        <v>1173633.3999999999</v>
      </c>
      <c r="E166" s="1">
        <f t="shared" si="34"/>
        <v>140459.97</v>
      </c>
      <c r="F166" s="1">
        <f t="shared" si="35"/>
        <v>92454.2</v>
      </c>
      <c r="G166" s="1">
        <f t="shared" si="35"/>
        <v>103047.33</v>
      </c>
      <c r="H166" s="1">
        <f t="shared" si="35"/>
        <v>-3202</v>
      </c>
      <c r="I166" s="1">
        <f t="shared" si="35"/>
        <v>6937.98</v>
      </c>
      <c r="J166" s="1">
        <f t="shared" si="35"/>
        <v>23951.23</v>
      </c>
      <c r="K166" s="1">
        <f t="shared" si="35"/>
        <v>0</v>
      </c>
      <c r="L166" s="1">
        <f t="shared" si="35"/>
        <v>68670.350000000006</v>
      </c>
      <c r="M166" s="1">
        <f t="shared" si="35"/>
        <v>-22641.52</v>
      </c>
      <c r="N166" s="1">
        <f t="shared" si="36"/>
        <v>304251.89</v>
      </c>
      <c r="O166" s="1">
        <f t="shared" si="37"/>
        <v>6010.72</v>
      </c>
      <c r="P166" s="1">
        <f t="shared" si="38"/>
        <v>4968521.16</v>
      </c>
    </row>
    <row r="167" spans="1:16" s="9" customFormat="1" x14ac:dyDescent="0.2">
      <c r="A167" s="11">
        <v>9</v>
      </c>
      <c r="B167" s="41" t="s">
        <v>5</v>
      </c>
      <c r="C167" s="1">
        <f t="shared" si="34"/>
        <v>2738754.44</v>
      </c>
      <c r="D167" s="1">
        <f t="shared" si="34"/>
        <v>1042136.68</v>
      </c>
      <c r="E167" s="1">
        <f t="shared" si="34"/>
        <v>150038.44</v>
      </c>
      <c r="F167" s="1">
        <f t="shared" si="35"/>
        <v>57655.94</v>
      </c>
      <c r="G167" s="1">
        <f t="shared" si="35"/>
        <v>64261.99</v>
      </c>
      <c r="H167" s="1">
        <f t="shared" si="35"/>
        <v>-19775</v>
      </c>
      <c r="I167" s="1">
        <f t="shared" si="35"/>
        <v>6687.85</v>
      </c>
      <c r="J167" s="1">
        <f t="shared" si="35"/>
        <v>23087.72</v>
      </c>
      <c r="K167" s="1">
        <f t="shared" si="35"/>
        <v>0</v>
      </c>
      <c r="L167" s="1">
        <f t="shared" si="35"/>
        <v>66194.59</v>
      </c>
      <c r="M167" s="1">
        <f t="shared" si="35"/>
        <v>-21825.22</v>
      </c>
      <c r="N167" s="1">
        <f t="shared" si="36"/>
        <v>279946.01</v>
      </c>
      <c r="O167" s="1">
        <f t="shared" si="37"/>
        <v>1431.17</v>
      </c>
      <c r="P167" s="1">
        <f t="shared" si="38"/>
        <v>4388594.6100000003</v>
      </c>
    </row>
    <row r="168" spans="1:16" s="9" customFormat="1" x14ac:dyDescent="0.2">
      <c r="A168" s="11">
        <v>10</v>
      </c>
      <c r="B168" s="41" t="s">
        <v>11</v>
      </c>
      <c r="C168" s="1">
        <f t="shared" si="34"/>
        <v>1569265.49</v>
      </c>
      <c r="D168" s="1">
        <f t="shared" si="34"/>
        <v>593368.72</v>
      </c>
      <c r="E168" s="1">
        <f t="shared" si="34"/>
        <v>215719.35</v>
      </c>
      <c r="F168" s="1">
        <f t="shared" si="35"/>
        <v>43327.24</v>
      </c>
      <c r="G168" s="1">
        <f t="shared" si="35"/>
        <v>48291.55</v>
      </c>
      <c r="H168" s="1">
        <f t="shared" si="35"/>
        <v>-4604</v>
      </c>
      <c r="I168" s="1">
        <f t="shared" si="35"/>
        <v>4969.83</v>
      </c>
      <c r="J168" s="1">
        <f t="shared" si="35"/>
        <v>17156.810000000001</v>
      </c>
      <c r="K168" s="1">
        <f t="shared" si="35"/>
        <v>0</v>
      </c>
      <c r="L168" s="1">
        <f t="shared" si="35"/>
        <v>49190.13</v>
      </c>
      <c r="M168" s="1">
        <f t="shared" si="35"/>
        <v>-16218.63</v>
      </c>
      <c r="N168" s="1">
        <f t="shared" si="36"/>
        <v>204918.67</v>
      </c>
      <c r="O168" s="1">
        <f t="shared" si="37"/>
        <v>132.87</v>
      </c>
      <c r="P168" s="1">
        <f t="shared" si="38"/>
        <v>2725518.0300000003</v>
      </c>
    </row>
    <row r="169" spans="1:16" s="9" customFormat="1" x14ac:dyDescent="0.2">
      <c r="A169" s="11">
        <v>11</v>
      </c>
      <c r="B169" s="41" t="s">
        <v>6</v>
      </c>
      <c r="C169" s="1">
        <f t="shared" si="34"/>
        <v>2773854.3499999996</v>
      </c>
      <c r="D169" s="1">
        <f t="shared" si="34"/>
        <v>1209068.94</v>
      </c>
      <c r="E169" s="1">
        <f t="shared" si="34"/>
        <v>149012.18</v>
      </c>
      <c r="F169" s="1">
        <f t="shared" si="35"/>
        <v>115653.04</v>
      </c>
      <c r="G169" s="1">
        <f t="shared" si="35"/>
        <v>128904.22</v>
      </c>
      <c r="H169" s="1">
        <f t="shared" si="35"/>
        <v>45458</v>
      </c>
      <c r="I169" s="1">
        <f t="shared" si="35"/>
        <v>7451.74</v>
      </c>
      <c r="J169" s="1">
        <f t="shared" si="35"/>
        <v>25724.82</v>
      </c>
      <c r="K169" s="1">
        <f t="shared" si="35"/>
        <v>0</v>
      </c>
      <c r="L169" s="1">
        <f t="shared" si="35"/>
        <v>73755.399999999994</v>
      </c>
      <c r="M169" s="1">
        <f t="shared" si="35"/>
        <v>-24318.12</v>
      </c>
      <c r="N169" s="1">
        <f t="shared" si="36"/>
        <v>317057.36000000004</v>
      </c>
      <c r="O169" s="1">
        <f t="shared" si="37"/>
        <v>1461.45</v>
      </c>
      <c r="P169" s="1">
        <f t="shared" si="38"/>
        <v>4823083.3800000008</v>
      </c>
    </row>
    <row r="170" spans="1:16" s="9" customFormat="1" x14ac:dyDescent="0.2">
      <c r="A170" s="11">
        <v>12</v>
      </c>
      <c r="B170" s="41" t="s">
        <v>7</v>
      </c>
      <c r="C170" s="1">
        <f t="shared" si="34"/>
        <v>3238778.15</v>
      </c>
      <c r="D170" s="1">
        <f t="shared" si="34"/>
        <v>1234861.49</v>
      </c>
      <c r="E170" s="1">
        <f t="shared" si="34"/>
        <v>136525.96000000002</v>
      </c>
      <c r="F170" s="1">
        <f t="shared" si="35"/>
        <v>75396.23</v>
      </c>
      <c r="G170" s="1">
        <f t="shared" si="35"/>
        <v>84034.91</v>
      </c>
      <c r="H170" s="1">
        <f t="shared" si="35"/>
        <v>-57894</v>
      </c>
      <c r="I170" s="1">
        <f t="shared" si="35"/>
        <v>7122.89</v>
      </c>
      <c r="J170" s="1">
        <f t="shared" si="35"/>
        <v>24589.58</v>
      </c>
      <c r="K170" s="1">
        <f t="shared" si="35"/>
        <v>0</v>
      </c>
      <c r="L170" s="1">
        <f t="shared" si="35"/>
        <v>70500.570000000007</v>
      </c>
      <c r="M170" s="1">
        <f t="shared" si="35"/>
        <v>-23244.959999999999</v>
      </c>
      <c r="N170" s="1">
        <f t="shared" si="36"/>
        <v>299183.00000000006</v>
      </c>
      <c r="O170" s="1">
        <f t="shared" si="37"/>
        <v>1424.12</v>
      </c>
      <c r="P170" s="1">
        <f t="shared" si="38"/>
        <v>5091277.9400000004</v>
      </c>
    </row>
    <row r="171" spans="1:16" s="9" customFormat="1" x14ac:dyDescent="0.2">
      <c r="A171" s="11">
        <v>13</v>
      </c>
      <c r="B171" s="41" t="s">
        <v>8</v>
      </c>
      <c r="C171" s="1">
        <f t="shared" si="34"/>
        <v>4539141.7699999996</v>
      </c>
      <c r="D171" s="1">
        <f t="shared" si="34"/>
        <v>1739936.96</v>
      </c>
      <c r="E171" s="1">
        <f t="shared" si="34"/>
        <v>115145.46</v>
      </c>
      <c r="F171" s="1">
        <f t="shared" si="35"/>
        <v>134757.96</v>
      </c>
      <c r="G171" s="1">
        <f t="shared" si="35"/>
        <v>150198.14000000001</v>
      </c>
      <c r="H171" s="1">
        <f t="shared" si="35"/>
        <v>1814</v>
      </c>
      <c r="I171" s="1">
        <f t="shared" si="35"/>
        <v>7387.42</v>
      </c>
      <c r="J171" s="1">
        <f t="shared" si="35"/>
        <v>25502.76</v>
      </c>
      <c r="K171" s="1">
        <f t="shared" si="35"/>
        <v>0</v>
      </c>
      <c r="L171" s="1">
        <f t="shared" si="35"/>
        <v>73118.73</v>
      </c>
      <c r="M171" s="1">
        <f t="shared" si="35"/>
        <v>-24108.2</v>
      </c>
      <c r="N171" s="1">
        <f t="shared" si="36"/>
        <v>322486.45</v>
      </c>
      <c r="O171" s="1">
        <f t="shared" si="37"/>
        <v>3733.75</v>
      </c>
      <c r="P171" s="1">
        <f t="shared" si="38"/>
        <v>7089115.1999999993</v>
      </c>
    </row>
    <row r="172" spans="1:16" s="9" customFormat="1" x14ac:dyDescent="0.2">
      <c r="A172" s="11">
        <v>14</v>
      </c>
      <c r="B172" s="41" t="s">
        <v>51</v>
      </c>
      <c r="C172" s="1">
        <f t="shared" si="34"/>
        <v>2080380.41</v>
      </c>
      <c r="D172" s="1">
        <f t="shared" si="34"/>
        <v>789145.71000000008</v>
      </c>
      <c r="E172" s="1">
        <f t="shared" si="34"/>
        <v>177747.57</v>
      </c>
      <c r="F172" s="1">
        <f t="shared" si="35"/>
        <v>25586.959999999999</v>
      </c>
      <c r="G172" s="1">
        <f t="shared" si="35"/>
        <v>28518.63</v>
      </c>
      <c r="H172" s="1">
        <f t="shared" si="35"/>
        <v>-4169</v>
      </c>
      <c r="I172" s="1">
        <f t="shared" si="35"/>
        <v>5587.58</v>
      </c>
      <c r="J172" s="1">
        <f t="shared" si="35"/>
        <v>19289.39</v>
      </c>
      <c r="K172" s="1">
        <f t="shared" si="35"/>
        <v>0</v>
      </c>
      <c r="L172" s="1">
        <f t="shared" si="35"/>
        <v>55304.43</v>
      </c>
      <c r="M172" s="1">
        <f t="shared" si="35"/>
        <v>-18234.599999999999</v>
      </c>
      <c r="N172" s="1">
        <f t="shared" si="36"/>
        <v>227103.75</v>
      </c>
      <c r="O172" s="1">
        <f t="shared" si="37"/>
        <v>276.95999999999998</v>
      </c>
      <c r="P172" s="1">
        <f t="shared" si="38"/>
        <v>3386537.79</v>
      </c>
    </row>
    <row r="173" spans="1:16" s="9" customFormat="1" x14ac:dyDescent="0.2">
      <c r="A173" s="11">
        <v>15</v>
      </c>
      <c r="B173" s="41" t="s">
        <v>52</v>
      </c>
      <c r="C173" s="1">
        <f t="shared" si="34"/>
        <v>2730402.92</v>
      </c>
      <c r="D173" s="1">
        <f t="shared" si="34"/>
        <v>1042438.8400000001</v>
      </c>
      <c r="E173" s="1">
        <f t="shared" si="34"/>
        <v>150038.44</v>
      </c>
      <c r="F173" s="1">
        <f t="shared" si="35"/>
        <v>77784.34</v>
      </c>
      <c r="G173" s="1">
        <f t="shared" si="35"/>
        <v>86696.65</v>
      </c>
      <c r="H173" s="1">
        <f t="shared" si="35"/>
        <v>59996</v>
      </c>
      <c r="I173" s="1">
        <f t="shared" si="35"/>
        <v>5701.02</v>
      </c>
      <c r="J173" s="1">
        <f t="shared" si="35"/>
        <v>19681</v>
      </c>
      <c r="K173" s="1">
        <f t="shared" si="35"/>
        <v>0</v>
      </c>
      <c r="L173" s="1">
        <f t="shared" si="35"/>
        <v>56427.199999999997</v>
      </c>
      <c r="M173" s="1">
        <f t="shared" si="35"/>
        <v>-18604.79</v>
      </c>
      <c r="N173" s="1">
        <f t="shared" si="36"/>
        <v>242965.43000000002</v>
      </c>
      <c r="O173" s="1">
        <f t="shared" si="37"/>
        <v>1212.98</v>
      </c>
      <c r="P173" s="1">
        <f t="shared" si="38"/>
        <v>4454740.0299999993</v>
      </c>
    </row>
    <row r="174" spans="1:16" s="9" customFormat="1" x14ac:dyDescent="0.2">
      <c r="A174" s="11">
        <v>16</v>
      </c>
      <c r="B174" s="41" t="s">
        <v>15</v>
      </c>
      <c r="C174" s="1">
        <f t="shared" si="34"/>
        <v>8071674.25</v>
      </c>
      <c r="D174" s="1">
        <f t="shared" si="34"/>
        <v>3481723.6100000003</v>
      </c>
      <c r="E174" s="1">
        <f t="shared" si="34"/>
        <v>92225.56</v>
      </c>
      <c r="F174" s="1">
        <f t="shared" si="35"/>
        <v>302949.55</v>
      </c>
      <c r="G174" s="1">
        <f t="shared" si="35"/>
        <v>337660.62</v>
      </c>
      <c r="H174" s="1">
        <f t="shared" si="35"/>
        <v>-23355</v>
      </c>
      <c r="I174" s="1">
        <f t="shared" si="35"/>
        <v>13129.37</v>
      </c>
      <c r="J174" s="1">
        <f t="shared" si="35"/>
        <v>45325.08</v>
      </c>
      <c r="K174" s="1">
        <f t="shared" si="35"/>
        <v>0</v>
      </c>
      <c r="L174" s="1">
        <f t="shared" si="35"/>
        <v>129951.14</v>
      </c>
      <c r="M174" s="1">
        <f t="shared" si="35"/>
        <v>-42846.6</v>
      </c>
      <c r="N174" s="1">
        <f t="shared" si="36"/>
        <v>599522.7300000001</v>
      </c>
      <c r="O174" s="1">
        <f t="shared" si="37"/>
        <v>28950.31</v>
      </c>
      <c r="P174" s="1">
        <f t="shared" si="38"/>
        <v>13036910.620000001</v>
      </c>
    </row>
    <row r="175" spans="1:16" s="9" customFormat="1" x14ac:dyDescent="0.2">
      <c r="A175" s="11">
        <v>17</v>
      </c>
      <c r="B175" s="41" t="s">
        <v>53</v>
      </c>
      <c r="C175" s="1">
        <f t="shared" ref="C175:E178" si="39">C57+C86</f>
        <v>3407463.37</v>
      </c>
      <c r="D175" s="1">
        <f t="shared" si="39"/>
        <v>1299163.76</v>
      </c>
      <c r="E175" s="1">
        <f t="shared" si="39"/>
        <v>132934.04</v>
      </c>
      <c r="F175" s="1">
        <f t="shared" ref="F175:M178" si="40">F57</f>
        <v>133734.48000000001</v>
      </c>
      <c r="G175" s="1">
        <f t="shared" si="40"/>
        <v>149057.39000000001</v>
      </c>
      <c r="H175" s="1">
        <f t="shared" si="40"/>
        <v>0</v>
      </c>
      <c r="I175" s="1">
        <f t="shared" si="40"/>
        <v>7881.45</v>
      </c>
      <c r="J175" s="1">
        <f t="shared" si="40"/>
        <v>27208.240000000002</v>
      </c>
      <c r="K175" s="1">
        <f t="shared" si="40"/>
        <v>0</v>
      </c>
      <c r="L175" s="1">
        <f t="shared" si="40"/>
        <v>78008.509999999995</v>
      </c>
      <c r="M175" s="1">
        <f t="shared" si="40"/>
        <v>-25720.43</v>
      </c>
      <c r="N175" s="1">
        <f t="shared" si="36"/>
        <v>338846.36</v>
      </c>
      <c r="O175" s="1">
        <f t="shared" si="37"/>
        <v>3130.7</v>
      </c>
      <c r="P175" s="1">
        <f t="shared" si="38"/>
        <v>5551707.870000001</v>
      </c>
    </row>
    <row r="176" spans="1:16" s="9" customFormat="1" x14ac:dyDescent="0.2">
      <c r="A176" s="11">
        <v>18</v>
      </c>
      <c r="B176" s="41" t="s">
        <v>2</v>
      </c>
      <c r="C176" s="1">
        <f t="shared" si="39"/>
        <v>37616930.259999998</v>
      </c>
      <c r="D176" s="1">
        <f t="shared" si="39"/>
        <v>14510725.199999999</v>
      </c>
      <c r="E176" s="1">
        <f t="shared" si="39"/>
        <v>69476.700000000012</v>
      </c>
      <c r="F176" s="1">
        <f t="shared" si="40"/>
        <v>1208386.5900000001</v>
      </c>
      <c r="G176" s="1">
        <f t="shared" si="40"/>
        <v>1346840</v>
      </c>
      <c r="H176" s="1">
        <f t="shared" si="40"/>
        <v>743180</v>
      </c>
      <c r="I176" s="1">
        <f t="shared" si="40"/>
        <v>46235.13</v>
      </c>
      <c r="J176" s="1">
        <f t="shared" si="40"/>
        <v>159612.44</v>
      </c>
      <c r="K176" s="1">
        <f t="shared" si="40"/>
        <v>0</v>
      </c>
      <c r="L176" s="1">
        <f t="shared" si="40"/>
        <v>457623.37</v>
      </c>
      <c r="M176" s="1">
        <f t="shared" si="40"/>
        <v>-150884.43</v>
      </c>
      <c r="N176" s="1">
        <f t="shared" si="36"/>
        <v>2929553.56</v>
      </c>
      <c r="O176" s="1">
        <f t="shared" si="37"/>
        <v>2121768.39</v>
      </c>
      <c r="P176" s="1">
        <f t="shared" si="38"/>
        <v>61059447.210000001</v>
      </c>
    </row>
    <row r="177" spans="1:16" s="9" customFormat="1" x14ac:dyDescent="0.2">
      <c r="A177" s="11">
        <v>19</v>
      </c>
      <c r="B177" s="41" t="s">
        <v>9</v>
      </c>
      <c r="C177" s="1">
        <f t="shared" si="39"/>
        <v>3680567.24</v>
      </c>
      <c r="D177" s="1">
        <f t="shared" si="39"/>
        <v>1554200.57</v>
      </c>
      <c r="E177" s="1">
        <f t="shared" si="39"/>
        <v>127631.67</v>
      </c>
      <c r="F177" s="1">
        <f t="shared" si="40"/>
        <v>102347.82</v>
      </c>
      <c r="G177" s="1">
        <f t="shared" si="40"/>
        <v>114074.53</v>
      </c>
      <c r="H177" s="1">
        <f t="shared" si="40"/>
        <v>-43968</v>
      </c>
      <c r="I177" s="1">
        <f t="shared" si="40"/>
        <v>7443.99</v>
      </c>
      <c r="J177" s="1">
        <f t="shared" si="40"/>
        <v>25698.06</v>
      </c>
      <c r="K177" s="1">
        <f t="shared" si="40"/>
        <v>0</v>
      </c>
      <c r="L177" s="1">
        <f t="shared" si="40"/>
        <v>73678.67</v>
      </c>
      <c r="M177" s="1">
        <f t="shared" si="40"/>
        <v>-24292.83</v>
      </c>
      <c r="N177" s="1">
        <f t="shared" si="36"/>
        <v>315230.12</v>
      </c>
      <c r="O177" s="1">
        <f t="shared" si="37"/>
        <v>1617.54</v>
      </c>
      <c r="P177" s="1">
        <f t="shared" si="38"/>
        <v>5934229.3800000008</v>
      </c>
    </row>
    <row r="178" spans="1:16" s="9" customFormat="1" x14ac:dyDescent="0.2">
      <c r="A178" s="11">
        <v>20</v>
      </c>
      <c r="B178" s="41" t="s">
        <v>10</v>
      </c>
      <c r="C178" s="1">
        <f t="shared" si="39"/>
        <v>3049384.53</v>
      </c>
      <c r="D178" s="1">
        <f t="shared" si="39"/>
        <v>1159511.3</v>
      </c>
      <c r="E178" s="1">
        <f t="shared" si="39"/>
        <v>141828.34</v>
      </c>
      <c r="F178" s="1">
        <f t="shared" si="40"/>
        <v>154204.06</v>
      </c>
      <c r="G178" s="1">
        <f t="shared" si="40"/>
        <v>171872.3</v>
      </c>
      <c r="H178" s="1">
        <f t="shared" si="40"/>
        <v>1015899</v>
      </c>
      <c r="I178" s="1">
        <f t="shared" si="40"/>
        <v>10684.54</v>
      </c>
      <c r="J178" s="1">
        <f t="shared" si="40"/>
        <v>36885.07</v>
      </c>
      <c r="K178" s="1">
        <f t="shared" si="40"/>
        <v>0</v>
      </c>
      <c r="L178" s="1">
        <f t="shared" si="40"/>
        <v>105752.86</v>
      </c>
      <c r="M178" s="1">
        <f t="shared" si="40"/>
        <v>-34868.1</v>
      </c>
      <c r="N178" s="1">
        <f t="shared" si="36"/>
        <v>517975.86</v>
      </c>
      <c r="O178" s="1">
        <f t="shared" si="37"/>
        <v>51450.3</v>
      </c>
      <c r="P178" s="1">
        <f t="shared" si="38"/>
        <v>6380580.0600000005</v>
      </c>
    </row>
    <row r="179" spans="1:16" s="9" customFormat="1" x14ac:dyDescent="0.2">
      <c r="A179" s="48" t="s">
        <v>0</v>
      </c>
      <c r="B179" s="49"/>
      <c r="C179" s="7">
        <f>SUM(C159:C178)</f>
        <v>97197919.86999999</v>
      </c>
      <c r="D179" s="7">
        <f t="shared" ref="D179:P179" si="41">SUM(D159:D178)</f>
        <v>37920943</v>
      </c>
      <c r="E179" s="7">
        <f t="shared" si="41"/>
        <v>2973401.78</v>
      </c>
      <c r="F179" s="7">
        <f>SUM(F159:F178)</f>
        <v>3411594</v>
      </c>
      <c r="G179" s="7">
        <f>SUM(G159:G178)</f>
        <v>3802484.4699999993</v>
      </c>
      <c r="H179" s="7">
        <f t="shared" si="41"/>
        <v>2529423</v>
      </c>
      <c r="I179" s="7">
        <f t="shared" si="41"/>
        <v>206493.75000000003</v>
      </c>
      <c r="J179" s="7">
        <f t="shared" si="41"/>
        <v>712855.6</v>
      </c>
      <c r="K179" s="7">
        <f t="shared" si="41"/>
        <v>0</v>
      </c>
      <c r="L179" s="7">
        <f t="shared" si="41"/>
        <v>2043821.8</v>
      </c>
      <c r="M179" s="7">
        <f t="shared" si="41"/>
        <v>-673874.86999999988</v>
      </c>
      <c r="N179" s="7">
        <f t="shared" si="41"/>
        <v>10555300.559999999</v>
      </c>
      <c r="O179" s="7">
        <f t="shared" si="41"/>
        <v>3360348</v>
      </c>
      <c r="P179" s="7">
        <f t="shared" si="41"/>
        <v>164040710.96000001</v>
      </c>
    </row>
    <row r="180" spans="1:16" s="9" customFormat="1" x14ac:dyDescent="0.2">
      <c r="A180" s="14" t="s">
        <v>29</v>
      </c>
    </row>
    <row r="181" spans="1:16" s="9" customFormat="1" x14ac:dyDescent="0.2">
      <c r="A181" s="14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 x14ac:dyDescent="0.2">
      <c r="A182" s="14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 x14ac:dyDescent="0.2">
      <c r="A183" s="44" t="s">
        <v>43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19"/>
      <c r="P183" s="19"/>
    </row>
    <row r="184" spans="1:16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</row>
    <row r="185" spans="1:16" ht="21.95" customHeight="1" x14ac:dyDescent="0.2">
      <c r="A185" s="50" t="s">
        <v>1</v>
      </c>
      <c r="B185" s="50" t="s">
        <v>27</v>
      </c>
      <c r="C185" s="45" t="s">
        <v>18</v>
      </c>
      <c r="D185" s="45" t="s">
        <v>19</v>
      </c>
      <c r="E185" s="45" t="s">
        <v>17</v>
      </c>
      <c r="F185" s="45" t="s">
        <v>20</v>
      </c>
      <c r="G185" s="45" t="s">
        <v>21</v>
      </c>
      <c r="H185" s="63" t="s">
        <v>22</v>
      </c>
      <c r="I185" s="45" t="s">
        <v>23</v>
      </c>
      <c r="J185" s="45" t="s">
        <v>24</v>
      </c>
      <c r="K185" s="45" t="s">
        <v>25</v>
      </c>
      <c r="L185" s="45" t="s">
        <v>28</v>
      </c>
      <c r="M185" s="45" t="s">
        <v>61</v>
      </c>
      <c r="N185" s="45" t="s">
        <v>26</v>
      </c>
      <c r="P185" s="21"/>
    </row>
    <row r="186" spans="1:16" ht="21.95" customHeight="1" x14ac:dyDescent="0.2">
      <c r="A186" s="51"/>
      <c r="B186" s="51"/>
      <c r="C186" s="46"/>
      <c r="D186" s="46"/>
      <c r="E186" s="46"/>
      <c r="F186" s="46"/>
      <c r="G186" s="46"/>
      <c r="H186" s="64"/>
      <c r="I186" s="46"/>
      <c r="J186" s="46"/>
      <c r="K186" s="46"/>
      <c r="L186" s="46"/>
      <c r="M186" s="46"/>
      <c r="N186" s="46"/>
      <c r="P186" s="21"/>
    </row>
    <row r="187" spans="1:16" ht="21.95" customHeight="1" x14ac:dyDescent="0.2">
      <c r="A187" s="52"/>
      <c r="B187" s="52"/>
      <c r="C187" s="47"/>
      <c r="D187" s="47"/>
      <c r="E187" s="47"/>
      <c r="F187" s="47"/>
      <c r="G187" s="47"/>
      <c r="H187" s="65"/>
      <c r="I187" s="47"/>
      <c r="J187" s="47"/>
      <c r="K187" s="47"/>
      <c r="L187" s="47"/>
      <c r="M187" s="47"/>
      <c r="N187" s="47"/>
      <c r="P187" s="21"/>
    </row>
    <row r="188" spans="1:16" x14ac:dyDescent="0.2">
      <c r="A188" s="11">
        <v>1</v>
      </c>
      <c r="B188" s="26" t="s">
        <v>3</v>
      </c>
      <c r="C188" s="1">
        <v>3865724.29</v>
      </c>
      <c r="D188" s="1">
        <v>1340373.4099999999</v>
      </c>
      <c r="E188" s="1">
        <v>98502.64</v>
      </c>
      <c r="F188" s="1">
        <v>121907.23</v>
      </c>
      <c r="G188" s="1">
        <v>121269.72</v>
      </c>
      <c r="H188" s="1">
        <v>843967</v>
      </c>
      <c r="I188" s="1">
        <v>7599.21</v>
      </c>
      <c r="J188" s="43">
        <v>34374.78</v>
      </c>
      <c r="K188" s="1">
        <v>0</v>
      </c>
      <c r="L188" s="1">
        <v>94789.84</v>
      </c>
      <c r="M188" s="1">
        <v>-25362.95</v>
      </c>
      <c r="N188" s="1">
        <f t="shared" ref="N188:N207" si="42">SUM(C188:M188)</f>
        <v>6503145.1699999999</v>
      </c>
      <c r="P188" s="16"/>
    </row>
    <row r="189" spans="1:16" x14ac:dyDescent="0.2">
      <c r="A189" s="11">
        <v>2</v>
      </c>
      <c r="B189" s="26" t="s">
        <v>32</v>
      </c>
      <c r="C189" s="1">
        <v>2647587.7200000002</v>
      </c>
      <c r="D189" s="1">
        <v>876901.97</v>
      </c>
      <c r="E189" s="1">
        <v>129259.79</v>
      </c>
      <c r="F189" s="1">
        <v>49767.07</v>
      </c>
      <c r="G189" s="1">
        <v>49233.48</v>
      </c>
      <c r="H189" s="1">
        <v>113990</v>
      </c>
      <c r="I189" s="1">
        <v>5249.91</v>
      </c>
      <c r="J189" s="43">
        <v>23747.78</v>
      </c>
      <c r="K189" s="1">
        <v>0</v>
      </c>
      <c r="L189" s="1">
        <v>65485.46</v>
      </c>
      <c r="M189" s="1">
        <v>-17521.97</v>
      </c>
      <c r="N189" s="1">
        <f t="shared" si="42"/>
        <v>3943701.21</v>
      </c>
      <c r="P189" s="16"/>
    </row>
    <row r="190" spans="1:16" x14ac:dyDescent="0.2">
      <c r="A190" s="11">
        <v>3</v>
      </c>
      <c r="B190" s="26" t="s">
        <v>33</v>
      </c>
      <c r="C190" s="1">
        <v>2568824.64</v>
      </c>
      <c r="D190" s="1">
        <v>815191.38</v>
      </c>
      <c r="E190" s="1">
        <v>134943.18</v>
      </c>
      <c r="F190" s="1">
        <v>36409.9</v>
      </c>
      <c r="G190" s="1">
        <v>35976.53</v>
      </c>
      <c r="H190" s="1">
        <v>603373</v>
      </c>
      <c r="I190" s="1">
        <v>5417.95</v>
      </c>
      <c r="J190" s="43">
        <v>24507.89</v>
      </c>
      <c r="K190" s="1">
        <v>0</v>
      </c>
      <c r="L190" s="1">
        <v>67581.509999999995</v>
      </c>
      <c r="M190" s="1">
        <v>-18082.810000000001</v>
      </c>
      <c r="N190" s="1">
        <f t="shared" si="42"/>
        <v>4274143.17</v>
      </c>
      <c r="P190" s="16"/>
    </row>
    <row r="191" spans="1:16" x14ac:dyDescent="0.2">
      <c r="A191" s="11">
        <v>4</v>
      </c>
      <c r="B191" s="26" t="s">
        <v>34</v>
      </c>
      <c r="C191" s="1">
        <v>5516292.25</v>
      </c>
      <c r="D191" s="1">
        <v>2658708.4900000002</v>
      </c>
      <c r="E191" s="1">
        <v>117558.7</v>
      </c>
      <c r="F191" s="1">
        <v>295686.01</v>
      </c>
      <c r="G191" s="1">
        <v>449582.12</v>
      </c>
      <c r="H191" s="1">
        <v>6137073</v>
      </c>
      <c r="I191" s="1">
        <v>22325.3</v>
      </c>
      <c r="J191" s="43">
        <v>100987.75</v>
      </c>
      <c r="K191" s="1">
        <v>0</v>
      </c>
      <c r="L191" s="1">
        <v>278477.83</v>
      </c>
      <c r="M191" s="1">
        <v>-74512.41</v>
      </c>
      <c r="N191" s="1">
        <f t="shared" si="42"/>
        <v>15502179.040000001</v>
      </c>
      <c r="P191" s="16"/>
    </row>
    <row r="192" spans="1:16" x14ac:dyDescent="0.2">
      <c r="A192" s="11">
        <v>5</v>
      </c>
      <c r="B192" s="26" t="s">
        <v>4</v>
      </c>
      <c r="C192" s="1">
        <v>5748396.4299999997</v>
      </c>
      <c r="D192" s="1">
        <v>1968748.08</v>
      </c>
      <c r="E192" s="1">
        <v>83959.85</v>
      </c>
      <c r="F192" s="1">
        <v>221547.9</v>
      </c>
      <c r="G192" s="1">
        <v>230452.1</v>
      </c>
      <c r="H192" s="1">
        <v>495817</v>
      </c>
      <c r="I192" s="1">
        <v>14921.53</v>
      </c>
      <c r="J192" s="43">
        <v>67497.039999999994</v>
      </c>
      <c r="K192" s="1">
        <v>0</v>
      </c>
      <c r="L192" s="1">
        <v>186125.84</v>
      </c>
      <c r="M192" s="1">
        <v>-49801.760000000002</v>
      </c>
      <c r="N192" s="1">
        <f t="shared" si="42"/>
        <v>8967664.0099999979</v>
      </c>
      <c r="P192" s="16"/>
    </row>
    <row r="193" spans="1:16" x14ac:dyDescent="0.2">
      <c r="A193" s="11">
        <v>6</v>
      </c>
      <c r="B193" s="26" t="s">
        <v>12</v>
      </c>
      <c r="C193" s="1">
        <v>2344269.0499999998</v>
      </c>
      <c r="D193" s="1">
        <v>622145.56000000006</v>
      </c>
      <c r="E193" s="1">
        <v>191609.89</v>
      </c>
      <c r="F193" s="1">
        <v>107711.88</v>
      </c>
      <c r="G193" s="1">
        <v>106018.52</v>
      </c>
      <c r="H193" s="1">
        <v>0</v>
      </c>
      <c r="I193" s="1">
        <v>7997.02</v>
      </c>
      <c r="J193" s="43">
        <v>36174.239999999998</v>
      </c>
      <c r="K193" s="1">
        <v>0</v>
      </c>
      <c r="L193" s="1">
        <v>99751.93</v>
      </c>
      <c r="M193" s="1">
        <v>-26690.66</v>
      </c>
      <c r="N193" s="1">
        <f t="shared" si="42"/>
        <v>3488987.43</v>
      </c>
      <c r="P193" s="16"/>
    </row>
    <row r="194" spans="1:16" x14ac:dyDescent="0.2">
      <c r="A194" s="11">
        <v>7</v>
      </c>
      <c r="B194" s="26" t="s">
        <v>13</v>
      </c>
      <c r="C194" s="1">
        <v>2024396.63</v>
      </c>
      <c r="D194" s="1">
        <v>540944.41</v>
      </c>
      <c r="E194" s="1">
        <v>188601.04</v>
      </c>
      <c r="F194" s="1">
        <v>37083.42</v>
      </c>
      <c r="G194" s="1">
        <v>36545.9</v>
      </c>
      <c r="H194" s="1">
        <v>0</v>
      </c>
      <c r="I194" s="1">
        <v>5762.04</v>
      </c>
      <c r="J194" s="43">
        <v>26064.400000000001</v>
      </c>
      <c r="K194" s="1">
        <v>0</v>
      </c>
      <c r="L194" s="1">
        <v>71873.63</v>
      </c>
      <c r="M194" s="1">
        <v>-19231.25</v>
      </c>
      <c r="N194" s="1">
        <f t="shared" si="42"/>
        <v>2912040.2199999997</v>
      </c>
      <c r="P194" s="16"/>
    </row>
    <row r="195" spans="1:16" x14ac:dyDescent="0.2">
      <c r="A195" s="11">
        <v>8</v>
      </c>
      <c r="B195" s="26" t="s">
        <v>35</v>
      </c>
      <c r="C195" s="1">
        <v>3421117.87</v>
      </c>
      <c r="D195" s="1">
        <v>1169757.06</v>
      </c>
      <c r="E195" s="1">
        <v>108197.83</v>
      </c>
      <c r="F195" s="1">
        <v>90530.67</v>
      </c>
      <c r="G195" s="1">
        <v>90129.75</v>
      </c>
      <c r="H195" s="1">
        <v>169224</v>
      </c>
      <c r="I195" s="1">
        <v>6937.98</v>
      </c>
      <c r="J195" s="43">
        <v>31383.72</v>
      </c>
      <c r="K195" s="1">
        <v>0</v>
      </c>
      <c r="L195" s="1">
        <v>86541.89</v>
      </c>
      <c r="M195" s="1">
        <v>-23156.05</v>
      </c>
      <c r="N195" s="1">
        <f t="shared" si="42"/>
        <v>5150664.72</v>
      </c>
      <c r="P195" s="16"/>
    </row>
    <row r="196" spans="1:16" x14ac:dyDescent="0.2">
      <c r="A196" s="11">
        <v>9</v>
      </c>
      <c r="B196" s="26" t="s">
        <v>5</v>
      </c>
      <c r="C196" s="1">
        <v>3121571.1</v>
      </c>
      <c r="D196" s="1">
        <v>999018.07</v>
      </c>
      <c r="E196" s="1">
        <v>117558.7</v>
      </c>
      <c r="F196" s="1">
        <v>56468.27</v>
      </c>
      <c r="G196" s="1">
        <v>55854.46</v>
      </c>
      <c r="H196" s="1">
        <v>0</v>
      </c>
      <c r="I196" s="1">
        <v>6687.85</v>
      </c>
      <c r="J196" s="43">
        <v>30252.25</v>
      </c>
      <c r="K196" s="1">
        <v>0</v>
      </c>
      <c r="L196" s="1">
        <v>83421.81</v>
      </c>
      <c r="M196" s="1">
        <v>-22321.200000000001</v>
      </c>
      <c r="N196" s="1">
        <f t="shared" si="42"/>
        <v>4448511.3099999987</v>
      </c>
      <c r="P196" s="16"/>
    </row>
    <row r="197" spans="1:16" x14ac:dyDescent="0.2">
      <c r="A197" s="11">
        <v>10</v>
      </c>
      <c r="B197" s="26" t="s">
        <v>11</v>
      </c>
      <c r="C197" s="1">
        <v>1955326.22</v>
      </c>
      <c r="D197" s="1">
        <v>568324</v>
      </c>
      <c r="E197" s="1">
        <v>181747.55</v>
      </c>
      <c r="F197" s="1">
        <v>42425.68</v>
      </c>
      <c r="G197" s="1">
        <v>41830.300000000003</v>
      </c>
      <c r="H197" s="1">
        <v>522478</v>
      </c>
      <c r="I197" s="1">
        <v>4969.83</v>
      </c>
      <c r="J197" s="43">
        <v>22480.87</v>
      </c>
      <c r="K197" s="1">
        <v>0</v>
      </c>
      <c r="L197" s="1">
        <v>61991.92</v>
      </c>
      <c r="M197" s="1">
        <v>-16587.2</v>
      </c>
      <c r="N197" s="1">
        <f t="shared" si="42"/>
        <v>3384987.1699999995</v>
      </c>
      <c r="P197" s="16"/>
    </row>
    <row r="198" spans="1:16" x14ac:dyDescent="0.2">
      <c r="A198" s="11">
        <v>11</v>
      </c>
      <c r="B198" s="26" t="s">
        <v>6</v>
      </c>
      <c r="C198" s="1">
        <v>3260945.79</v>
      </c>
      <c r="D198" s="1">
        <v>1218067.27</v>
      </c>
      <c r="E198" s="1">
        <v>116555.75</v>
      </c>
      <c r="F198" s="1">
        <v>113211.97</v>
      </c>
      <c r="G198" s="1">
        <v>111825.36</v>
      </c>
      <c r="H198" s="1">
        <v>0</v>
      </c>
      <c r="I198" s="1">
        <v>7451.74</v>
      </c>
      <c r="J198" s="43">
        <v>33707.69</v>
      </c>
      <c r="K198" s="1">
        <v>0</v>
      </c>
      <c r="L198" s="1">
        <v>92950.33</v>
      </c>
      <c r="M198" s="1">
        <v>-24870.75</v>
      </c>
      <c r="N198" s="1">
        <f t="shared" si="42"/>
        <v>4929845.1500000013</v>
      </c>
      <c r="P198" s="16"/>
    </row>
    <row r="199" spans="1:16" x14ac:dyDescent="0.2">
      <c r="A199" s="11">
        <v>12</v>
      </c>
      <c r="B199" s="26" t="s">
        <v>7</v>
      </c>
      <c r="C199" s="1">
        <v>3576324.05</v>
      </c>
      <c r="D199" s="1">
        <v>1180441.1599999999</v>
      </c>
      <c r="E199" s="1">
        <v>104353.18</v>
      </c>
      <c r="F199" s="1">
        <v>73829.89</v>
      </c>
      <c r="G199" s="1">
        <v>72972.490000000005</v>
      </c>
      <c r="H199" s="1">
        <v>492766</v>
      </c>
      <c r="I199" s="1">
        <v>7122.89</v>
      </c>
      <c r="J199" s="43">
        <v>32220.17</v>
      </c>
      <c r="K199" s="1">
        <v>0</v>
      </c>
      <c r="L199" s="1">
        <v>88848.43</v>
      </c>
      <c r="M199" s="1">
        <v>-23773.21</v>
      </c>
      <c r="N199" s="1">
        <f t="shared" si="42"/>
        <v>5605105.0499999989</v>
      </c>
      <c r="P199" s="16"/>
    </row>
    <row r="200" spans="1:16" x14ac:dyDescent="0.2">
      <c r="A200" s="11">
        <v>13</v>
      </c>
      <c r="B200" s="26" t="s">
        <v>8</v>
      </c>
      <c r="C200" s="1">
        <v>4631941.43</v>
      </c>
      <c r="D200" s="1">
        <v>1682990.07</v>
      </c>
      <c r="E200" s="1">
        <v>83458.38</v>
      </c>
      <c r="F200" s="1">
        <v>131940.85999999999</v>
      </c>
      <c r="G200" s="1">
        <v>130606.42</v>
      </c>
      <c r="H200" s="1">
        <v>775518</v>
      </c>
      <c r="I200" s="1">
        <v>7387.42</v>
      </c>
      <c r="J200" s="43">
        <v>33416.720000000001</v>
      </c>
      <c r="K200" s="1">
        <v>0</v>
      </c>
      <c r="L200" s="1">
        <v>92147.97</v>
      </c>
      <c r="M200" s="1">
        <v>-24656.07</v>
      </c>
      <c r="N200" s="1">
        <f t="shared" si="42"/>
        <v>7544751.1999999993</v>
      </c>
      <c r="P200" s="16"/>
    </row>
    <row r="201" spans="1:16" x14ac:dyDescent="0.2">
      <c r="A201" s="11">
        <v>14</v>
      </c>
      <c r="B201" s="26" t="s">
        <v>36</v>
      </c>
      <c r="C201" s="1">
        <v>2445521.8199999998</v>
      </c>
      <c r="D201" s="1">
        <v>735348.54</v>
      </c>
      <c r="E201" s="1">
        <v>144638.37</v>
      </c>
      <c r="F201" s="1">
        <v>25049.8</v>
      </c>
      <c r="G201" s="1">
        <v>24733.08</v>
      </c>
      <c r="H201" s="1">
        <v>317808</v>
      </c>
      <c r="I201" s="1">
        <v>5587.58</v>
      </c>
      <c r="J201" s="43">
        <v>25275.23</v>
      </c>
      <c r="K201" s="1">
        <v>0</v>
      </c>
      <c r="L201" s="1">
        <v>69697.48</v>
      </c>
      <c r="M201" s="1">
        <v>-18648.98</v>
      </c>
      <c r="N201" s="1">
        <f t="shared" si="42"/>
        <v>3775010.92</v>
      </c>
      <c r="P201" s="16"/>
    </row>
    <row r="202" spans="1:16" x14ac:dyDescent="0.2">
      <c r="A202" s="11">
        <v>15</v>
      </c>
      <c r="B202" s="26" t="s">
        <v>37</v>
      </c>
      <c r="C202" s="1">
        <v>2970447.95</v>
      </c>
      <c r="D202" s="1">
        <v>1007281.34</v>
      </c>
      <c r="E202" s="1">
        <v>117558.7</v>
      </c>
      <c r="F202" s="1">
        <v>76168.98</v>
      </c>
      <c r="G202" s="1">
        <v>75244.92</v>
      </c>
      <c r="H202" s="1">
        <v>820605</v>
      </c>
      <c r="I202" s="1">
        <v>5701.02</v>
      </c>
      <c r="J202" s="43">
        <v>25788.36</v>
      </c>
      <c r="K202" s="1">
        <v>0</v>
      </c>
      <c r="L202" s="1">
        <v>71112.45</v>
      </c>
      <c r="M202" s="1">
        <v>-19027.59</v>
      </c>
      <c r="N202" s="1">
        <f t="shared" si="42"/>
        <v>5150881.1300000008</v>
      </c>
      <c r="P202" s="16"/>
    </row>
    <row r="203" spans="1:16" x14ac:dyDescent="0.2">
      <c r="A203" s="11">
        <v>16</v>
      </c>
      <c r="B203" s="26" t="s">
        <v>15</v>
      </c>
      <c r="C203" s="1">
        <v>8235637.7599999998</v>
      </c>
      <c r="D203" s="1">
        <v>3524564.36</v>
      </c>
      <c r="E203" s="1">
        <v>61059.15</v>
      </c>
      <c r="F203" s="1">
        <v>296623.71999999997</v>
      </c>
      <c r="G203" s="1">
        <v>296738.45</v>
      </c>
      <c r="H203" s="1">
        <v>924089</v>
      </c>
      <c r="I203" s="1">
        <v>13129.37</v>
      </c>
      <c r="J203" s="43">
        <v>59390.27</v>
      </c>
      <c r="K203" s="1">
        <v>0</v>
      </c>
      <c r="L203" s="1">
        <v>163771.07999999999</v>
      </c>
      <c r="M203" s="1">
        <v>-43820.29</v>
      </c>
      <c r="N203" s="1">
        <f t="shared" si="42"/>
        <v>13531182.869999999</v>
      </c>
      <c r="P203" s="16"/>
    </row>
    <row r="204" spans="1:16" x14ac:dyDescent="0.2">
      <c r="A204" s="11">
        <v>17</v>
      </c>
      <c r="B204" s="26" t="s">
        <v>38</v>
      </c>
      <c r="C204" s="1">
        <v>3819377.15</v>
      </c>
      <c r="D204" s="1">
        <v>1275197.7</v>
      </c>
      <c r="E204" s="1">
        <v>100842.86</v>
      </c>
      <c r="F204" s="1">
        <v>130892.78</v>
      </c>
      <c r="G204" s="1">
        <v>129527.19</v>
      </c>
      <c r="H204" s="1">
        <v>0</v>
      </c>
      <c r="I204" s="1">
        <v>7881.45</v>
      </c>
      <c r="J204" s="43">
        <v>35651.449999999997</v>
      </c>
      <c r="K204" s="1">
        <v>0</v>
      </c>
      <c r="L204" s="1">
        <v>98310.32</v>
      </c>
      <c r="M204" s="1">
        <v>-26304.93</v>
      </c>
      <c r="N204" s="1">
        <f t="shared" si="42"/>
        <v>5571375.9700000016</v>
      </c>
      <c r="P204" s="16"/>
    </row>
    <row r="205" spans="1:16" x14ac:dyDescent="0.2">
      <c r="A205" s="11">
        <v>18</v>
      </c>
      <c r="B205" s="26" t="s">
        <v>2</v>
      </c>
      <c r="C205" s="1">
        <v>36190185.380000003</v>
      </c>
      <c r="D205" s="1">
        <v>15148175.109999999</v>
      </c>
      <c r="E205" s="1">
        <v>38827.07</v>
      </c>
      <c r="F205" s="1">
        <v>1183732.07</v>
      </c>
      <c r="G205" s="1">
        <v>1488315.43</v>
      </c>
      <c r="H205" s="1">
        <v>15691434</v>
      </c>
      <c r="I205" s="1">
        <v>46235.13</v>
      </c>
      <c r="J205" s="43">
        <v>209143.04000000001</v>
      </c>
      <c r="K205" s="1">
        <v>0</v>
      </c>
      <c r="L205" s="1">
        <v>576720.43000000005</v>
      </c>
      <c r="M205" s="1">
        <v>-154313.29999999999</v>
      </c>
      <c r="N205" s="1">
        <f t="shared" si="42"/>
        <v>70418454.360000014</v>
      </c>
      <c r="P205" s="16"/>
    </row>
    <row r="206" spans="1:16" x14ac:dyDescent="0.2">
      <c r="A206" s="11">
        <v>19</v>
      </c>
      <c r="B206" s="26" t="s">
        <v>9</v>
      </c>
      <c r="C206" s="1">
        <v>3968841.95</v>
      </c>
      <c r="D206" s="1">
        <v>1520247.29</v>
      </c>
      <c r="E206" s="1">
        <v>95660.94</v>
      </c>
      <c r="F206" s="1">
        <v>100191.64</v>
      </c>
      <c r="G206" s="1">
        <v>99009.73</v>
      </c>
      <c r="H206" s="1">
        <v>0</v>
      </c>
      <c r="I206" s="1">
        <v>7443.99</v>
      </c>
      <c r="J206" s="43">
        <v>33672.629999999997</v>
      </c>
      <c r="K206" s="1">
        <v>0</v>
      </c>
      <c r="L206" s="1">
        <v>92853.64</v>
      </c>
      <c r="M206" s="1">
        <v>-24844.880000000001</v>
      </c>
      <c r="N206" s="1">
        <f t="shared" si="42"/>
        <v>5893076.9300000006</v>
      </c>
      <c r="P206" s="16"/>
    </row>
    <row r="207" spans="1:16" x14ac:dyDescent="0.2">
      <c r="A207" s="11">
        <v>20</v>
      </c>
      <c r="B207" s="26" t="s">
        <v>10</v>
      </c>
      <c r="C207" s="1">
        <v>3950082.87</v>
      </c>
      <c r="D207" s="1">
        <v>1370762.73</v>
      </c>
      <c r="E207" s="1">
        <v>109535.08</v>
      </c>
      <c r="F207" s="1">
        <v>151180.85999999999</v>
      </c>
      <c r="G207" s="1">
        <v>156618.53</v>
      </c>
      <c r="H207" s="1">
        <v>0</v>
      </c>
      <c r="I207" s="1">
        <v>10684.54</v>
      </c>
      <c r="J207" s="43">
        <v>48331.21</v>
      </c>
      <c r="K207" s="1">
        <v>0</v>
      </c>
      <c r="L207" s="1">
        <v>133275.21</v>
      </c>
      <c r="M207" s="1">
        <v>-35660.5</v>
      </c>
      <c r="N207" s="1">
        <f t="shared" si="42"/>
        <v>5894810.5300000003</v>
      </c>
      <c r="P207" s="16"/>
    </row>
    <row r="208" spans="1:16" x14ac:dyDescent="0.2">
      <c r="A208" s="48" t="s">
        <v>0</v>
      </c>
      <c r="B208" s="49"/>
      <c r="C208" s="7">
        <f>SUM(C188:C207)</f>
        <v>106262812.35000001</v>
      </c>
      <c r="D208" s="7">
        <f t="shared" ref="D208:L208" si="43">SUM(D188:D207)</f>
        <v>40223188</v>
      </c>
      <c r="E208" s="7">
        <f t="shared" si="43"/>
        <v>2324428.65</v>
      </c>
      <c r="F208" s="7">
        <f>SUM(F188:F207)</f>
        <v>3342360.6</v>
      </c>
      <c r="G208" s="7">
        <f>SUM(G188:G207)</f>
        <v>3802484.4799999995</v>
      </c>
      <c r="H208" s="7">
        <f t="shared" si="43"/>
        <v>27908142</v>
      </c>
      <c r="I208" s="7">
        <f t="shared" si="43"/>
        <v>206493.75000000003</v>
      </c>
      <c r="J208" s="7">
        <f t="shared" si="43"/>
        <v>934067.48999999987</v>
      </c>
      <c r="K208" s="7">
        <f t="shared" si="43"/>
        <v>0</v>
      </c>
      <c r="L208" s="7">
        <f t="shared" si="43"/>
        <v>2575729</v>
      </c>
      <c r="M208" s="7">
        <f>SUM(M188:M207)</f>
        <v>-689188.76</v>
      </c>
      <c r="N208" s="7">
        <f>SUM(N188:N207)</f>
        <v>186890517.56000003</v>
      </c>
      <c r="P208" s="5"/>
    </row>
    <row r="209" spans="1:16" x14ac:dyDescent="0.2">
      <c r="A209" s="14" t="s">
        <v>29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N209" s="9"/>
      <c r="O209" s="9"/>
      <c r="P209" s="23"/>
    </row>
    <row r="210" spans="1:16" x14ac:dyDescent="0.2">
      <c r="P210" s="24"/>
    </row>
    <row r="212" spans="1:16" x14ac:dyDescent="0.2">
      <c r="A212" s="44" t="s">
        <v>44</v>
      </c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</row>
    <row r="213" spans="1:16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N213" s="22"/>
    </row>
    <row r="214" spans="1:16" ht="21.95" customHeight="1" x14ac:dyDescent="0.2">
      <c r="A214" s="50" t="s">
        <v>1</v>
      </c>
      <c r="B214" s="50" t="s">
        <v>27</v>
      </c>
      <c r="C214" s="45" t="s">
        <v>18</v>
      </c>
      <c r="D214" s="45" t="s">
        <v>19</v>
      </c>
      <c r="E214" s="45" t="s">
        <v>17</v>
      </c>
      <c r="F214" s="45" t="s">
        <v>20</v>
      </c>
      <c r="G214" s="45" t="s">
        <v>21</v>
      </c>
      <c r="H214" s="45" t="s">
        <v>62</v>
      </c>
      <c r="I214" s="63" t="s">
        <v>22</v>
      </c>
      <c r="J214" s="45" t="s">
        <v>23</v>
      </c>
      <c r="K214" s="45" t="s">
        <v>24</v>
      </c>
      <c r="L214" s="45" t="s">
        <v>25</v>
      </c>
      <c r="M214" s="45" t="s">
        <v>28</v>
      </c>
      <c r="N214" s="45" t="s">
        <v>64</v>
      </c>
      <c r="O214" s="45" t="s">
        <v>26</v>
      </c>
    </row>
    <row r="215" spans="1:16" ht="21.95" customHeight="1" x14ac:dyDescent="0.2">
      <c r="A215" s="51"/>
      <c r="B215" s="51"/>
      <c r="C215" s="46"/>
      <c r="D215" s="46"/>
      <c r="E215" s="46"/>
      <c r="F215" s="46"/>
      <c r="G215" s="46"/>
      <c r="H215" s="46"/>
      <c r="I215" s="64"/>
      <c r="J215" s="46"/>
      <c r="K215" s="46"/>
      <c r="L215" s="46"/>
      <c r="M215" s="46"/>
      <c r="N215" s="46"/>
      <c r="O215" s="46"/>
    </row>
    <row r="216" spans="1:16" ht="21.95" customHeight="1" x14ac:dyDescent="0.2">
      <c r="A216" s="52"/>
      <c r="B216" s="52"/>
      <c r="C216" s="47"/>
      <c r="D216" s="47"/>
      <c r="E216" s="47"/>
      <c r="F216" s="47"/>
      <c r="G216" s="47"/>
      <c r="H216" s="47"/>
      <c r="I216" s="65"/>
      <c r="J216" s="47"/>
      <c r="K216" s="47"/>
      <c r="L216" s="47"/>
      <c r="M216" s="47"/>
      <c r="N216" s="47"/>
      <c r="O216" s="47"/>
    </row>
    <row r="217" spans="1:16" x14ac:dyDescent="0.2">
      <c r="A217" s="11">
        <v>1</v>
      </c>
      <c r="B217" s="26" t="s">
        <v>3</v>
      </c>
      <c r="C217" s="1">
        <v>3667447.11</v>
      </c>
      <c r="D217" s="1">
        <v>1388190.3</v>
      </c>
      <c r="E217" s="1">
        <v>97746.64</v>
      </c>
      <c r="F217" s="1">
        <v>110562</v>
      </c>
      <c r="G217" s="1">
        <v>121269.72</v>
      </c>
      <c r="H217" s="1">
        <v>222265.68</v>
      </c>
      <c r="I217" s="1">
        <v>182884</v>
      </c>
      <c r="J217" s="1">
        <v>7599.21</v>
      </c>
      <c r="K217" s="1">
        <v>30340.17</v>
      </c>
      <c r="L217" s="1">
        <v>0</v>
      </c>
      <c r="M217" s="1">
        <v>96318.09</v>
      </c>
      <c r="N217" s="1">
        <v>-22988.62</v>
      </c>
      <c r="O217" s="1">
        <f>SUM(C217:N217)</f>
        <v>5901634.2999999989</v>
      </c>
    </row>
    <row r="218" spans="1:16" x14ac:dyDescent="0.2">
      <c r="A218" s="11">
        <v>2</v>
      </c>
      <c r="B218" s="26" t="s">
        <v>32</v>
      </c>
      <c r="C218" s="1">
        <v>2507825.23</v>
      </c>
      <c r="D218" s="1">
        <v>936636.76</v>
      </c>
      <c r="E218" s="1">
        <v>128625.9</v>
      </c>
      <c r="F218" s="1">
        <v>45243.78</v>
      </c>
      <c r="G218" s="1">
        <v>49233.48</v>
      </c>
      <c r="H218" s="1">
        <v>120180.63</v>
      </c>
      <c r="I218" s="1">
        <v>0</v>
      </c>
      <c r="J218" s="1">
        <v>5249.91</v>
      </c>
      <c r="K218" s="1">
        <v>20960.47</v>
      </c>
      <c r="L218" s="1">
        <v>0</v>
      </c>
      <c r="M218" s="1">
        <v>66541.25</v>
      </c>
      <c r="N218" s="1">
        <v>-15881.67</v>
      </c>
      <c r="O218" s="1">
        <f t="shared" ref="O218:O236" si="44">SUM(C218:N218)</f>
        <v>3864615.74</v>
      </c>
    </row>
    <row r="219" spans="1:16" x14ac:dyDescent="0.2">
      <c r="A219" s="11">
        <v>3</v>
      </c>
      <c r="B219" s="26" t="s">
        <v>33</v>
      </c>
      <c r="C219" s="1">
        <v>2404842.75</v>
      </c>
      <c r="D219" s="1">
        <v>880183.21</v>
      </c>
      <c r="E219" s="1">
        <v>134331.85</v>
      </c>
      <c r="F219" s="1">
        <v>33254.129999999997</v>
      </c>
      <c r="G219" s="1">
        <v>35976.53</v>
      </c>
      <c r="H219" s="1">
        <v>112882.85</v>
      </c>
      <c r="I219" s="1">
        <v>37755</v>
      </c>
      <c r="J219" s="1">
        <v>5417.95</v>
      </c>
      <c r="K219" s="1">
        <v>21631.37</v>
      </c>
      <c r="L219" s="1">
        <v>0</v>
      </c>
      <c r="M219" s="1">
        <v>68671.100000000006</v>
      </c>
      <c r="N219" s="1">
        <v>-16390.009999999998</v>
      </c>
      <c r="O219" s="1">
        <f t="shared" si="44"/>
        <v>3718556.7300000004</v>
      </c>
    </row>
    <row r="220" spans="1:16" x14ac:dyDescent="0.2">
      <c r="A220" s="11">
        <v>4</v>
      </c>
      <c r="B220" s="26" t="s">
        <v>34</v>
      </c>
      <c r="C220" s="1">
        <v>4228443.0999999996</v>
      </c>
      <c r="D220" s="1">
        <v>1531046.53</v>
      </c>
      <c r="E220" s="1">
        <v>116878.36</v>
      </c>
      <c r="F220" s="1">
        <v>322615.98</v>
      </c>
      <c r="G220" s="1">
        <v>449582.12</v>
      </c>
      <c r="H220" s="1">
        <v>505185.92</v>
      </c>
      <c r="I220" s="1">
        <v>405787</v>
      </c>
      <c r="J220" s="1">
        <v>22325.3</v>
      </c>
      <c r="K220" s="1">
        <v>89134.69</v>
      </c>
      <c r="L220" s="1">
        <v>0</v>
      </c>
      <c r="M220" s="1">
        <v>282967.59000000003</v>
      </c>
      <c r="N220" s="1">
        <v>-67537.009999999995</v>
      </c>
      <c r="O220" s="1">
        <f t="shared" si="44"/>
        <v>7886429.580000001</v>
      </c>
    </row>
    <row r="221" spans="1:16" x14ac:dyDescent="0.2">
      <c r="A221" s="11">
        <v>5</v>
      </c>
      <c r="B221" s="26" t="s">
        <v>4</v>
      </c>
      <c r="C221" s="1">
        <v>5136593.4400000004</v>
      </c>
      <c r="D221" s="1">
        <v>1849590.13</v>
      </c>
      <c r="E221" s="1">
        <v>83146.12</v>
      </c>
      <c r="F221" s="1">
        <v>206396.77</v>
      </c>
      <c r="G221" s="1">
        <v>230452.1</v>
      </c>
      <c r="H221" s="1">
        <v>359338.96</v>
      </c>
      <c r="I221" s="1">
        <v>2923975</v>
      </c>
      <c r="J221" s="1">
        <v>14921.53</v>
      </c>
      <c r="K221" s="1">
        <v>59574.83</v>
      </c>
      <c r="L221" s="1">
        <v>0</v>
      </c>
      <c r="M221" s="1">
        <v>189126.65</v>
      </c>
      <c r="N221" s="1">
        <v>-45139.62</v>
      </c>
      <c r="O221" s="1">
        <f t="shared" si="44"/>
        <v>11007975.91</v>
      </c>
    </row>
    <row r="222" spans="1:16" x14ac:dyDescent="0.2">
      <c r="A222" s="11">
        <v>6</v>
      </c>
      <c r="B222" s="26" t="s">
        <v>12</v>
      </c>
      <c r="C222" s="1">
        <v>1927435.05</v>
      </c>
      <c r="D222" s="1">
        <v>596681.14</v>
      </c>
      <c r="E222" s="1">
        <v>191223.54</v>
      </c>
      <c r="F222" s="1">
        <v>105885.44</v>
      </c>
      <c r="G222" s="1">
        <v>106018.52</v>
      </c>
      <c r="H222" s="1">
        <v>390619.01</v>
      </c>
      <c r="I222" s="1">
        <v>398918</v>
      </c>
      <c r="J222" s="1">
        <v>7997.02</v>
      </c>
      <c r="K222" s="1">
        <v>31928.42</v>
      </c>
      <c r="L222" s="1">
        <v>0</v>
      </c>
      <c r="M222" s="1">
        <v>101360.18</v>
      </c>
      <c r="N222" s="1">
        <v>-24192.04</v>
      </c>
      <c r="O222" s="1">
        <f t="shared" si="44"/>
        <v>3833874.2800000003</v>
      </c>
    </row>
    <row r="223" spans="1:16" x14ac:dyDescent="0.2">
      <c r="A223" s="11">
        <v>7</v>
      </c>
      <c r="B223" s="26" t="s">
        <v>13</v>
      </c>
      <c r="C223" s="1">
        <v>1764549.83</v>
      </c>
      <c r="D223" s="1">
        <v>580447.96</v>
      </c>
      <c r="E223" s="1">
        <v>188202.74</v>
      </c>
      <c r="F223" s="1">
        <v>34138.160000000003</v>
      </c>
      <c r="G223" s="1">
        <v>36545.9</v>
      </c>
      <c r="H223" s="1">
        <v>143572.03</v>
      </c>
      <c r="I223" s="1">
        <v>0</v>
      </c>
      <c r="J223" s="1">
        <v>5762.04</v>
      </c>
      <c r="K223" s="1">
        <v>23005.19</v>
      </c>
      <c r="L223" s="1">
        <v>0</v>
      </c>
      <c r="M223" s="1">
        <v>73032.41</v>
      </c>
      <c r="N223" s="1">
        <v>-17430.939999999999</v>
      </c>
      <c r="O223" s="1">
        <f t="shared" si="44"/>
        <v>2831825.3200000003</v>
      </c>
    </row>
    <row r="224" spans="1:16" x14ac:dyDescent="0.2">
      <c r="A224" s="11">
        <v>8</v>
      </c>
      <c r="B224" s="26" t="s">
        <v>35</v>
      </c>
      <c r="C224" s="1">
        <v>3227021.98</v>
      </c>
      <c r="D224" s="1">
        <v>1211708.43</v>
      </c>
      <c r="E224" s="1">
        <v>107480.32000000001</v>
      </c>
      <c r="F224" s="1">
        <v>83028.44</v>
      </c>
      <c r="G224" s="1">
        <v>90129.75</v>
      </c>
      <c r="H224" s="1">
        <v>165401.53</v>
      </c>
      <c r="I224" s="1">
        <v>1418653</v>
      </c>
      <c r="J224" s="1">
        <v>6937.98</v>
      </c>
      <c r="K224" s="1">
        <v>27700.18</v>
      </c>
      <c r="L224" s="1">
        <v>0</v>
      </c>
      <c r="M224" s="1">
        <v>87937.16</v>
      </c>
      <c r="N224" s="1">
        <v>-20988.32</v>
      </c>
      <c r="O224" s="1">
        <f t="shared" si="44"/>
        <v>6405010.4500000011</v>
      </c>
    </row>
    <row r="225" spans="1:15" x14ac:dyDescent="0.2">
      <c r="A225" s="11">
        <v>9</v>
      </c>
      <c r="B225" s="26" t="s">
        <v>5</v>
      </c>
      <c r="C225" s="1">
        <v>2913193.42</v>
      </c>
      <c r="D225" s="1">
        <v>1065961.3400000001</v>
      </c>
      <c r="E225" s="1">
        <v>116878.36</v>
      </c>
      <c r="F225" s="1">
        <v>52373.85</v>
      </c>
      <c r="G225" s="1">
        <v>55854.46</v>
      </c>
      <c r="H225" s="1">
        <v>148806.65</v>
      </c>
      <c r="I225" s="1">
        <v>267785</v>
      </c>
      <c r="J225" s="1">
        <v>6687.85</v>
      </c>
      <c r="K225" s="1">
        <v>26701.51</v>
      </c>
      <c r="L225" s="1">
        <v>0</v>
      </c>
      <c r="M225" s="1">
        <v>84766.78</v>
      </c>
      <c r="N225" s="1">
        <v>-20231.63</v>
      </c>
      <c r="O225" s="1">
        <f t="shared" si="44"/>
        <v>4718777.59</v>
      </c>
    </row>
    <row r="226" spans="1:15" x14ac:dyDescent="0.2">
      <c r="A226" s="11">
        <v>10</v>
      </c>
      <c r="B226" s="26" t="s">
        <v>11</v>
      </c>
      <c r="C226" s="1">
        <v>1756476.15</v>
      </c>
      <c r="D226" s="1">
        <v>606809.63</v>
      </c>
      <c r="E226" s="1">
        <v>181322.03</v>
      </c>
      <c r="F226" s="1">
        <v>38903.47</v>
      </c>
      <c r="G226" s="1">
        <v>41830.300000000003</v>
      </c>
      <c r="H226" s="1">
        <v>155259.73000000001</v>
      </c>
      <c r="I226" s="1">
        <v>275742</v>
      </c>
      <c r="J226" s="1">
        <v>4969.83</v>
      </c>
      <c r="K226" s="1">
        <v>19842.27</v>
      </c>
      <c r="L226" s="1">
        <v>0</v>
      </c>
      <c r="M226" s="1">
        <v>62991.39</v>
      </c>
      <c r="N226" s="1">
        <v>-15034.41</v>
      </c>
      <c r="O226" s="1">
        <f t="shared" si="44"/>
        <v>3129112.3899999997</v>
      </c>
    </row>
    <row r="227" spans="1:15" x14ac:dyDescent="0.2">
      <c r="A227" s="11">
        <v>11</v>
      </c>
      <c r="B227" s="26" t="s">
        <v>6</v>
      </c>
      <c r="C227" s="1">
        <v>3002539.91</v>
      </c>
      <c r="D227" s="1">
        <v>1250464.47</v>
      </c>
      <c r="E227" s="1">
        <v>115871.42</v>
      </c>
      <c r="F227" s="1">
        <v>102111.29</v>
      </c>
      <c r="G227" s="1">
        <v>111825.36</v>
      </c>
      <c r="H227" s="1">
        <v>280294.7</v>
      </c>
      <c r="I227" s="1">
        <v>17142</v>
      </c>
      <c r="J227" s="1">
        <v>7451.74</v>
      </c>
      <c r="K227" s="1">
        <v>29751.38</v>
      </c>
      <c r="L227" s="1">
        <v>0</v>
      </c>
      <c r="M227" s="1">
        <v>94448.92</v>
      </c>
      <c r="N227" s="1">
        <v>-22542.5</v>
      </c>
      <c r="O227" s="1">
        <f t="shared" si="44"/>
        <v>4989358.6900000004</v>
      </c>
    </row>
    <row r="228" spans="1:15" x14ac:dyDescent="0.2">
      <c r="A228" s="11">
        <v>12</v>
      </c>
      <c r="B228" s="26" t="s">
        <v>7</v>
      </c>
      <c r="C228" s="1">
        <v>3384787.13</v>
      </c>
      <c r="D228" s="1">
        <v>1262254.71</v>
      </c>
      <c r="E228" s="1">
        <v>103620.41</v>
      </c>
      <c r="F228" s="1">
        <v>67824.639999999999</v>
      </c>
      <c r="G228" s="1">
        <v>72972.490000000005</v>
      </c>
      <c r="H228" s="1">
        <v>160803.84</v>
      </c>
      <c r="I228" s="1">
        <v>49191</v>
      </c>
      <c r="J228" s="1">
        <v>7122.89</v>
      </c>
      <c r="K228" s="1">
        <v>28438.45</v>
      </c>
      <c r="L228" s="1">
        <v>0</v>
      </c>
      <c r="M228" s="1">
        <v>90280.89</v>
      </c>
      <c r="N228" s="1">
        <v>-21547.7</v>
      </c>
      <c r="O228" s="1">
        <f t="shared" si="44"/>
        <v>5205748.7499999991</v>
      </c>
    </row>
    <row r="229" spans="1:15" x14ac:dyDescent="0.2">
      <c r="A229" s="11">
        <v>13</v>
      </c>
      <c r="B229" s="26" t="s">
        <v>8</v>
      </c>
      <c r="C229" s="1">
        <v>4544734.0999999996</v>
      </c>
      <c r="D229" s="1">
        <v>1783499.85</v>
      </c>
      <c r="E229" s="1">
        <v>82642.649999999994</v>
      </c>
      <c r="F229" s="1">
        <v>120345.28</v>
      </c>
      <c r="G229" s="1">
        <v>130606.42</v>
      </c>
      <c r="H229" s="1">
        <v>203989.19</v>
      </c>
      <c r="I229" s="1">
        <v>252283</v>
      </c>
      <c r="J229" s="1">
        <v>7387.42</v>
      </c>
      <c r="K229" s="1">
        <v>29494.560000000001</v>
      </c>
      <c r="L229" s="1">
        <v>0</v>
      </c>
      <c r="M229" s="1">
        <v>93633.62</v>
      </c>
      <c r="N229" s="1">
        <v>-22347.91</v>
      </c>
      <c r="O229" s="1">
        <f t="shared" si="44"/>
        <v>7226268.1799999997</v>
      </c>
    </row>
    <row r="230" spans="1:15" x14ac:dyDescent="0.2">
      <c r="A230" s="11">
        <v>14</v>
      </c>
      <c r="B230" s="26" t="s">
        <v>36</v>
      </c>
      <c r="C230" s="1">
        <v>2251801.94</v>
      </c>
      <c r="D230" s="1">
        <v>801865.38</v>
      </c>
      <c r="E230" s="1">
        <v>144065.53</v>
      </c>
      <c r="F230" s="1">
        <v>22736.720000000001</v>
      </c>
      <c r="G230" s="1">
        <v>24733.08</v>
      </c>
      <c r="H230" s="1">
        <v>106865.44</v>
      </c>
      <c r="I230" s="1">
        <v>329414</v>
      </c>
      <c r="J230" s="1">
        <v>5587.58</v>
      </c>
      <c r="K230" s="1">
        <v>22308.65</v>
      </c>
      <c r="L230" s="1">
        <v>0</v>
      </c>
      <c r="M230" s="1">
        <v>70821.17</v>
      </c>
      <c r="N230" s="1">
        <v>-16903.169999999998</v>
      </c>
      <c r="O230" s="1">
        <f t="shared" si="44"/>
        <v>3763296.32</v>
      </c>
    </row>
    <row r="231" spans="1:15" x14ac:dyDescent="0.2">
      <c r="A231" s="11">
        <v>15</v>
      </c>
      <c r="B231" s="26" t="s">
        <v>37</v>
      </c>
      <c r="C231" s="1">
        <v>2830192.25</v>
      </c>
      <c r="D231" s="1">
        <v>1068276.9099999999</v>
      </c>
      <c r="E231" s="1">
        <v>116878.36</v>
      </c>
      <c r="F231" s="1">
        <v>70002.34</v>
      </c>
      <c r="G231" s="1">
        <v>75244.92</v>
      </c>
      <c r="H231" s="1">
        <v>145924.87</v>
      </c>
      <c r="I231" s="1">
        <v>312108</v>
      </c>
      <c r="J231" s="1">
        <v>5701.02</v>
      </c>
      <c r="K231" s="1">
        <v>22761.55</v>
      </c>
      <c r="L231" s="1">
        <v>0</v>
      </c>
      <c r="M231" s="1">
        <v>72258.960000000006</v>
      </c>
      <c r="N231" s="1">
        <v>-17246.34</v>
      </c>
      <c r="O231" s="1">
        <f t="shared" si="44"/>
        <v>4702102.8399999989</v>
      </c>
    </row>
    <row r="232" spans="1:15" x14ac:dyDescent="0.2">
      <c r="A232" s="11">
        <v>16</v>
      </c>
      <c r="B232" s="26" t="s">
        <v>15</v>
      </c>
      <c r="C232" s="1">
        <v>8081065.8300000001</v>
      </c>
      <c r="D232" s="1">
        <v>3605622.75</v>
      </c>
      <c r="E232" s="1">
        <v>60154.49</v>
      </c>
      <c r="F232" s="1">
        <v>270914.2</v>
      </c>
      <c r="G232" s="1">
        <v>296738.45</v>
      </c>
      <c r="H232" s="1">
        <v>484672.9</v>
      </c>
      <c r="I232" s="1">
        <v>934418</v>
      </c>
      <c r="J232" s="1">
        <v>13129.37</v>
      </c>
      <c r="K232" s="1">
        <v>52419.56</v>
      </c>
      <c r="L232" s="1">
        <v>0</v>
      </c>
      <c r="M232" s="1">
        <v>166411.48000000001</v>
      </c>
      <c r="N232" s="1">
        <v>-39718.1</v>
      </c>
      <c r="O232" s="1">
        <f t="shared" si="44"/>
        <v>13925828.93</v>
      </c>
    </row>
    <row r="233" spans="1:15" x14ac:dyDescent="0.2">
      <c r="A233" s="11">
        <v>17</v>
      </c>
      <c r="B233" s="26" t="s">
        <v>38</v>
      </c>
      <c r="C233" s="1">
        <v>3590800.32</v>
      </c>
      <c r="D233" s="1">
        <v>1336360.1299999999</v>
      </c>
      <c r="E233" s="1">
        <v>100096.15</v>
      </c>
      <c r="F233" s="1">
        <v>117121.78</v>
      </c>
      <c r="G233" s="1">
        <v>129527.19</v>
      </c>
      <c r="H233" s="1">
        <v>257623.84</v>
      </c>
      <c r="I233" s="1">
        <v>0</v>
      </c>
      <c r="J233" s="1">
        <v>7881.45</v>
      </c>
      <c r="K233" s="1">
        <v>31467</v>
      </c>
      <c r="L233" s="1">
        <v>0</v>
      </c>
      <c r="M233" s="1">
        <v>99895.33</v>
      </c>
      <c r="N233" s="1">
        <v>-23842.42</v>
      </c>
      <c r="O233" s="1">
        <f t="shared" si="44"/>
        <v>5646930.7700000005</v>
      </c>
    </row>
    <row r="234" spans="1:15" x14ac:dyDescent="0.2">
      <c r="A234" s="11">
        <v>18</v>
      </c>
      <c r="B234" s="26" t="s">
        <v>2</v>
      </c>
      <c r="C234" s="1">
        <v>36513963.090000004</v>
      </c>
      <c r="D234" s="1">
        <v>15153952.609999999</v>
      </c>
      <c r="E234" s="1">
        <v>37834.160000000003</v>
      </c>
      <c r="F234" s="1">
        <v>1109595.0900000001</v>
      </c>
      <c r="G234" s="1">
        <v>1488315.43</v>
      </c>
      <c r="H234" s="1">
        <v>1700668.89</v>
      </c>
      <c r="I234" s="1">
        <v>3568999</v>
      </c>
      <c r="J234" s="1">
        <v>46235.13</v>
      </c>
      <c r="K234" s="1">
        <v>184595.66</v>
      </c>
      <c r="L234" s="1">
        <v>0</v>
      </c>
      <c r="M234" s="1">
        <v>586018.61</v>
      </c>
      <c r="N234" s="1">
        <v>-139867.41</v>
      </c>
      <c r="O234" s="1">
        <f t="shared" si="44"/>
        <v>60250310.260000005</v>
      </c>
    </row>
    <row r="235" spans="1:15" x14ac:dyDescent="0.2">
      <c r="A235" s="11">
        <v>19</v>
      </c>
      <c r="B235" s="26" t="s">
        <v>9</v>
      </c>
      <c r="C235" s="1">
        <v>3796603.73</v>
      </c>
      <c r="D235" s="1">
        <v>1596314.9</v>
      </c>
      <c r="E235" s="1">
        <v>94893.66</v>
      </c>
      <c r="F235" s="1">
        <v>90567.62</v>
      </c>
      <c r="G235" s="1">
        <v>99009.73</v>
      </c>
      <c r="H235" s="1">
        <v>168417.01</v>
      </c>
      <c r="I235" s="1">
        <v>531224</v>
      </c>
      <c r="J235" s="1">
        <v>7443.99</v>
      </c>
      <c r="K235" s="1">
        <v>29720.43</v>
      </c>
      <c r="L235" s="1">
        <v>0</v>
      </c>
      <c r="M235" s="1">
        <v>94350.67</v>
      </c>
      <c r="N235" s="1">
        <v>-22519.05</v>
      </c>
      <c r="O235" s="1">
        <f t="shared" si="44"/>
        <v>6486026.6900000004</v>
      </c>
    </row>
    <row r="236" spans="1:15" x14ac:dyDescent="0.2">
      <c r="A236" s="11">
        <v>20</v>
      </c>
      <c r="B236" s="26" t="s">
        <v>10</v>
      </c>
      <c r="C236" s="1">
        <v>3491948.99</v>
      </c>
      <c r="D236" s="1">
        <v>1251251.8600000001</v>
      </c>
      <c r="E236" s="1">
        <v>108822.89</v>
      </c>
      <c r="F236" s="1">
        <v>147772.22</v>
      </c>
      <c r="G236" s="1">
        <v>156618.53</v>
      </c>
      <c r="H236" s="1">
        <v>241072.08</v>
      </c>
      <c r="I236" s="1">
        <v>945258</v>
      </c>
      <c r="J236" s="1">
        <v>10684.54</v>
      </c>
      <c r="K236" s="1">
        <v>42658.49</v>
      </c>
      <c r="L236" s="1">
        <v>0</v>
      </c>
      <c r="M236" s="1">
        <v>135423.95000000001</v>
      </c>
      <c r="N236" s="1">
        <v>-32322.16</v>
      </c>
      <c r="O236" s="1">
        <f t="shared" si="44"/>
        <v>6499189.3900000006</v>
      </c>
    </row>
    <row r="237" spans="1:15" x14ac:dyDescent="0.2">
      <c r="A237" s="48" t="s">
        <v>0</v>
      </c>
      <c r="B237" s="49"/>
      <c r="C237" s="7">
        <f>SUM(C217:C236)</f>
        <v>101022265.34999999</v>
      </c>
      <c r="D237" s="7">
        <f t="shared" ref="D237:E237" si="45">SUM(D217:D236)</f>
        <v>39757118.999999993</v>
      </c>
      <c r="E237" s="7">
        <f t="shared" si="45"/>
        <v>2310715.58</v>
      </c>
      <c r="F237" s="7">
        <f>SUM(F217:F236)</f>
        <v>3151393.2000000007</v>
      </c>
      <c r="G237" s="7">
        <f>SUM(G217:G236)</f>
        <v>3802484.4799999995</v>
      </c>
      <c r="H237" s="7">
        <f t="shared" ref="H237:L237" si="46">SUM(H217:H236)</f>
        <v>6073845.75</v>
      </c>
      <c r="I237" s="7">
        <f t="shared" si="46"/>
        <v>12851536</v>
      </c>
      <c r="J237" s="7">
        <f t="shared" si="46"/>
        <v>206493.75000000003</v>
      </c>
      <c r="K237" s="7">
        <f t="shared" si="46"/>
        <v>824434.83000000007</v>
      </c>
      <c r="L237" s="7">
        <f t="shared" si="46"/>
        <v>0</v>
      </c>
      <c r="M237" s="7">
        <f>SUM(M217:M236)</f>
        <v>2617256.1999999997</v>
      </c>
      <c r="N237" s="7">
        <f>SUM(N217:N236)</f>
        <v>-624671.03</v>
      </c>
      <c r="O237" s="7">
        <f>SUM(O217:O236)</f>
        <v>171992873.11000001</v>
      </c>
    </row>
    <row r="238" spans="1:15" x14ac:dyDescent="0.2">
      <c r="A238" s="14" t="s">
        <v>29</v>
      </c>
    </row>
    <row r="241" spans="1:6" x14ac:dyDescent="0.2">
      <c r="A241" s="74" t="s">
        <v>63</v>
      </c>
      <c r="B241" s="74"/>
      <c r="C241" s="74"/>
      <c r="D241" s="74"/>
      <c r="E241" s="74"/>
      <c r="F241" s="74"/>
    </row>
    <row r="242" spans="1:6" x14ac:dyDescent="0.2">
      <c r="A242" s="32"/>
      <c r="B242" s="32"/>
      <c r="C242" s="32"/>
      <c r="D242" s="32"/>
      <c r="E242" s="32"/>
      <c r="F242" s="33" t="s">
        <v>46</v>
      </c>
    </row>
    <row r="243" spans="1:6" x14ac:dyDescent="0.2">
      <c r="A243" s="50" t="s">
        <v>1</v>
      </c>
      <c r="B243" s="50" t="s">
        <v>27</v>
      </c>
      <c r="C243" s="45" t="s">
        <v>18</v>
      </c>
      <c r="D243" s="45" t="s">
        <v>19</v>
      </c>
      <c r="E243" s="45" t="s">
        <v>21</v>
      </c>
      <c r="F243" s="45" t="s">
        <v>26</v>
      </c>
    </row>
    <row r="244" spans="1:6" x14ac:dyDescent="0.2">
      <c r="A244" s="51"/>
      <c r="B244" s="51"/>
      <c r="C244" s="46"/>
      <c r="D244" s="46"/>
      <c r="E244" s="46"/>
      <c r="F244" s="46"/>
    </row>
    <row r="245" spans="1:6" x14ac:dyDescent="0.2">
      <c r="A245" s="52"/>
      <c r="B245" s="52"/>
      <c r="C245" s="47"/>
      <c r="D245" s="47"/>
      <c r="E245" s="47"/>
      <c r="F245" s="47"/>
    </row>
    <row r="246" spans="1:6" x14ac:dyDescent="0.2">
      <c r="A246" s="35">
        <v>1</v>
      </c>
      <c r="B246" s="36" t="s">
        <v>3</v>
      </c>
      <c r="C246" s="37">
        <v>180233.63</v>
      </c>
      <c r="D246" s="37">
        <v>22856.25</v>
      </c>
      <c r="E246" s="37">
        <v>909.41</v>
      </c>
      <c r="F246" s="37">
        <f>SUM(C246:E246)</f>
        <v>203999.29</v>
      </c>
    </row>
    <row r="247" spans="1:6" x14ac:dyDescent="0.2">
      <c r="A247" s="35">
        <v>2</v>
      </c>
      <c r="B247" s="36" t="s">
        <v>47</v>
      </c>
      <c r="C247" s="37">
        <v>124514.21</v>
      </c>
      <c r="D247" s="37">
        <v>9313.0400000000009</v>
      </c>
      <c r="E247" s="37">
        <v>148.44999999999999</v>
      </c>
      <c r="F247" s="37">
        <f t="shared" ref="F247:F265" si="47">SUM(C247:E247)</f>
        <v>133975.70000000001</v>
      </c>
    </row>
    <row r="248" spans="1:6" x14ac:dyDescent="0.2">
      <c r="A248" s="35">
        <v>3</v>
      </c>
      <c r="B248" s="36" t="s">
        <v>48</v>
      </c>
      <c r="C248" s="37">
        <v>128499.65</v>
      </c>
      <c r="D248" s="37">
        <v>6782.24</v>
      </c>
      <c r="E248" s="37">
        <v>75.8</v>
      </c>
      <c r="F248" s="37">
        <f t="shared" si="47"/>
        <v>135357.68999999997</v>
      </c>
    </row>
    <row r="249" spans="1:6" x14ac:dyDescent="0.2">
      <c r="A249" s="35">
        <v>4</v>
      </c>
      <c r="B249" s="36" t="s">
        <v>49</v>
      </c>
      <c r="C249" s="37">
        <v>529498.39</v>
      </c>
      <c r="D249" s="37">
        <v>287674.75</v>
      </c>
      <c r="E249" s="37">
        <v>130825.09</v>
      </c>
      <c r="F249" s="37">
        <f t="shared" si="47"/>
        <v>947998.23</v>
      </c>
    </row>
    <row r="250" spans="1:6" x14ac:dyDescent="0.2">
      <c r="A250" s="35">
        <v>5</v>
      </c>
      <c r="B250" s="36" t="s">
        <v>4</v>
      </c>
      <c r="C250" s="37">
        <v>353900.1</v>
      </c>
      <c r="D250" s="37">
        <v>71114.5</v>
      </c>
      <c r="E250" s="37">
        <v>10010.99</v>
      </c>
      <c r="F250" s="37">
        <f t="shared" si="47"/>
        <v>435025.58999999997</v>
      </c>
    </row>
    <row r="251" spans="1:6" x14ac:dyDescent="0.2">
      <c r="A251" s="35">
        <v>6</v>
      </c>
      <c r="B251" s="36" t="s">
        <v>12</v>
      </c>
      <c r="C251" s="37">
        <v>189668.56</v>
      </c>
      <c r="D251" s="37">
        <v>19879.72</v>
      </c>
      <c r="E251" s="37">
        <v>9.66</v>
      </c>
      <c r="F251" s="37">
        <f t="shared" si="47"/>
        <v>209557.94</v>
      </c>
    </row>
    <row r="252" spans="1:6" x14ac:dyDescent="0.2">
      <c r="A252" s="35">
        <v>7</v>
      </c>
      <c r="B252" s="36" t="s">
        <v>13</v>
      </c>
      <c r="C252" s="37">
        <v>136660.69</v>
      </c>
      <c r="D252" s="37">
        <v>5161.88</v>
      </c>
      <c r="E252" s="37">
        <v>2.63</v>
      </c>
      <c r="F252" s="37">
        <f t="shared" si="47"/>
        <v>141825.20000000001</v>
      </c>
    </row>
    <row r="253" spans="1:6" x14ac:dyDescent="0.2">
      <c r="A253" s="35">
        <v>8</v>
      </c>
      <c r="B253" s="36" t="s">
        <v>50</v>
      </c>
      <c r="C253" s="37">
        <v>164550.96</v>
      </c>
      <c r="D253" s="37">
        <v>19903.05</v>
      </c>
      <c r="E253" s="37">
        <v>750.09</v>
      </c>
      <c r="F253" s="37">
        <f t="shared" si="47"/>
        <v>185204.09999999998</v>
      </c>
    </row>
    <row r="254" spans="1:6" x14ac:dyDescent="0.2">
      <c r="A254" s="35">
        <v>9</v>
      </c>
      <c r="B254" s="36" t="s">
        <v>5</v>
      </c>
      <c r="C254" s="37">
        <v>158618.42000000001</v>
      </c>
      <c r="D254" s="37">
        <v>10830.02</v>
      </c>
      <c r="E254" s="37">
        <v>178.6</v>
      </c>
      <c r="F254" s="37">
        <f t="shared" si="47"/>
        <v>169627.04</v>
      </c>
    </row>
    <row r="255" spans="1:6" x14ac:dyDescent="0.2">
      <c r="A255" s="35">
        <v>10</v>
      </c>
      <c r="B255" s="36" t="s">
        <v>11</v>
      </c>
      <c r="C255" s="37">
        <v>117871.59</v>
      </c>
      <c r="D255" s="37">
        <v>6081.17</v>
      </c>
      <c r="E255" s="37">
        <v>16.579999999999998</v>
      </c>
      <c r="F255" s="37">
        <f t="shared" si="47"/>
        <v>123969.34</v>
      </c>
    </row>
    <row r="256" spans="1:6" x14ac:dyDescent="0.2">
      <c r="A256" s="35">
        <v>11</v>
      </c>
      <c r="B256" s="36" t="s">
        <v>6</v>
      </c>
      <c r="C256" s="37">
        <v>176735.98</v>
      </c>
      <c r="D256" s="37">
        <v>15622.93</v>
      </c>
      <c r="E256" s="37">
        <v>182.38</v>
      </c>
      <c r="F256" s="37">
        <f t="shared" si="47"/>
        <v>192541.29</v>
      </c>
    </row>
    <row r="257" spans="1:16" x14ac:dyDescent="0.2">
      <c r="A257" s="35">
        <v>12</v>
      </c>
      <c r="B257" s="36" t="s">
        <v>7</v>
      </c>
      <c r="C257" s="37">
        <v>168936.62</v>
      </c>
      <c r="D257" s="37">
        <v>12258.91</v>
      </c>
      <c r="E257" s="37">
        <v>177.72</v>
      </c>
      <c r="F257" s="37">
        <f t="shared" si="47"/>
        <v>181373.25</v>
      </c>
    </row>
    <row r="258" spans="1:16" x14ac:dyDescent="0.2">
      <c r="A258" s="35">
        <v>13</v>
      </c>
      <c r="B258" s="36" t="s">
        <v>8</v>
      </c>
      <c r="C258" s="37">
        <v>175210.36</v>
      </c>
      <c r="D258" s="37">
        <v>20676.189999999999</v>
      </c>
      <c r="E258" s="37">
        <v>465.94</v>
      </c>
      <c r="F258" s="37">
        <f t="shared" si="47"/>
        <v>196352.49</v>
      </c>
    </row>
    <row r="259" spans="1:16" x14ac:dyDescent="0.2">
      <c r="A259" s="35">
        <v>14</v>
      </c>
      <c r="B259" s="36" t="s">
        <v>51</v>
      </c>
      <c r="C259" s="37">
        <v>132522.94</v>
      </c>
      <c r="D259" s="37">
        <v>4553.82</v>
      </c>
      <c r="E259" s="37">
        <v>34.56</v>
      </c>
      <c r="F259" s="37">
        <f t="shared" si="47"/>
        <v>137111.32</v>
      </c>
    </row>
    <row r="260" spans="1:16" x14ac:dyDescent="0.2">
      <c r="A260" s="35">
        <v>15</v>
      </c>
      <c r="B260" s="36" t="s">
        <v>52</v>
      </c>
      <c r="C260" s="37">
        <v>135213.38</v>
      </c>
      <c r="D260" s="37">
        <v>12208.38</v>
      </c>
      <c r="E260" s="37">
        <v>151.37</v>
      </c>
      <c r="F260" s="37">
        <f t="shared" si="47"/>
        <v>147573.13</v>
      </c>
    </row>
    <row r="261" spans="1:16" x14ac:dyDescent="0.2">
      <c r="A261" s="35">
        <v>16</v>
      </c>
      <c r="B261" s="36" t="s">
        <v>15</v>
      </c>
      <c r="C261" s="37">
        <v>311394.71999999997</v>
      </c>
      <c r="D261" s="37">
        <v>50719.87</v>
      </c>
      <c r="E261" s="37">
        <v>3612.78</v>
      </c>
      <c r="F261" s="37">
        <f t="shared" si="47"/>
        <v>365727.37</v>
      </c>
    </row>
    <row r="262" spans="1:16" x14ac:dyDescent="0.2">
      <c r="A262" s="35">
        <v>17</v>
      </c>
      <c r="B262" s="36" t="s">
        <v>53</v>
      </c>
      <c r="C262" s="37">
        <v>186927.48</v>
      </c>
      <c r="D262" s="37">
        <v>18638.48</v>
      </c>
      <c r="E262" s="37">
        <v>390.69</v>
      </c>
      <c r="F262" s="37">
        <f t="shared" si="47"/>
        <v>205956.65000000002</v>
      </c>
    </row>
    <row r="263" spans="1:16" x14ac:dyDescent="0.2">
      <c r="A263" s="35">
        <v>18</v>
      </c>
      <c r="B263" s="36" t="s">
        <v>2</v>
      </c>
      <c r="C263" s="37">
        <v>1096577.58</v>
      </c>
      <c r="D263" s="37">
        <v>364287.35</v>
      </c>
      <c r="E263" s="37">
        <v>264780.34999999998</v>
      </c>
      <c r="F263" s="37">
        <f t="shared" si="47"/>
        <v>1725645.2800000003</v>
      </c>
    </row>
    <row r="264" spans="1:16" x14ac:dyDescent="0.2">
      <c r="A264" s="35">
        <v>19</v>
      </c>
      <c r="B264" s="36" t="s">
        <v>9</v>
      </c>
      <c r="C264" s="37">
        <v>176552.13</v>
      </c>
      <c r="D264" s="37">
        <v>14547.7</v>
      </c>
      <c r="E264" s="37">
        <v>201.86</v>
      </c>
      <c r="F264" s="37">
        <f t="shared" si="47"/>
        <v>191301.69</v>
      </c>
    </row>
    <row r="265" spans="1:16" x14ac:dyDescent="0.2">
      <c r="A265" s="35">
        <v>20</v>
      </c>
      <c r="B265" s="36" t="s">
        <v>10</v>
      </c>
      <c r="C265" s="37">
        <v>253409.76</v>
      </c>
      <c r="D265" s="37">
        <v>56758.75</v>
      </c>
      <c r="E265" s="37">
        <v>6420.6</v>
      </c>
      <c r="F265" s="37">
        <f t="shared" si="47"/>
        <v>316589.11</v>
      </c>
    </row>
    <row r="266" spans="1:16" x14ac:dyDescent="0.2">
      <c r="A266" s="53" t="s">
        <v>0</v>
      </c>
      <c r="B266" s="54"/>
      <c r="C266" s="39">
        <f>SUM(C246:C265)</f>
        <v>4897497.1499999994</v>
      </c>
      <c r="D266" s="39">
        <f t="shared" ref="D266:F266" si="48">SUM(D246:D265)</f>
        <v>1029868.9999999999</v>
      </c>
      <c r="E266" s="39">
        <f t="shared" si="48"/>
        <v>419345.54999999993</v>
      </c>
      <c r="F266" s="39">
        <f t="shared" si="48"/>
        <v>6346711.7000000011</v>
      </c>
    </row>
    <row r="267" spans="1:16" x14ac:dyDescent="0.2">
      <c r="A267" s="14" t="s">
        <v>29</v>
      </c>
    </row>
    <row r="269" spans="1:16" x14ac:dyDescent="0.2">
      <c r="A269" s="44" t="s">
        <v>44</v>
      </c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</row>
    <row r="270" spans="1:16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N270" s="9"/>
      <c r="O270" s="9"/>
      <c r="P270" s="2" t="s">
        <v>46</v>
      </c>
    </row>
    <row r="271" spans="1:16" ht="20.100000000000001" customHeight="1" x14ac:dyDescent="0.2">
      <c r="A271" s="50" t="s">
        <v>1</v>
      </c>
      <c r="B271" s="50" t="s">
        <v>27</v>
      </c>
      <c r="C271" s="45" t="s">
        <v>18</v>
      </c>
      <c r="D271" s="45" t="s">
        <v>19</v>
      </c>
      <c r="E271" s="45" t="s">
        <v>17</v>
      </c>
      <c r="F271" s="45" t="s">
        <v>20</v>
      </c>
      <c r="G271" s="45" t="s">
        <v>21</v>
      </c>
      <c r="H271" s="45" t="s">
        <v>62</v>
      </c>
      <c r="I271" s="63" t="s">
        <v>22</v>
      </c>
      <c r="J271" s="45" t="s">
        <v>23</v>
      </c>
      <c r="K271" s="45" t="s">
        <v>24</v>
      </c>
      <c r="L271" s="45" t="s">
        <v>25</v>
      </c>
      <c r="M271" s="45" t="s">
        <v>28</v>
      </c>
      <c r="N271" s="45" t="s">
        <v>64</v>
      </c>
      <c r="O271" s="63" t="s">
        <v>65</v>
      </c>
      <c r="P271" s="45" t="s">
        <v>26</v>
      </c>
    </row>
    <row r="272" spans="1:16" ht="20.100000000000001" customHeight="1" x14ac:dyDescent="0.2">
      <c r="A272" s="51"/>
      <c r="B272" s="51"/>
      <c r="C272" s="46"/>
      <c r="D272" s="46"/>
      <c r="E272" s="46"/>
      <c r="F272" s="46"/>
      <c r="G272" s="46"/>
      <c r="H272" s="46"/>
      <c r="I272" s="64"/>
      <c r="J272" s="46"/>
      <c r="K272" s="46"/>
      <c r="L272" s="46"/>
      <c r="M272" s="46"/>
      <c r="N272" s="46"/>
      <c r="O272" s="64"/>
      <c r="P272" s="46"/>
    </row>
    <row r="273" spans="1:16" ht="20.100000000000001" customHeight="1" x14ac:dyDescent="0.2">
      <c r="A273" s="52"/>
      <c r="B273" s="52"/>
      <c r="C273" s="47"/>
      <c r="D273" s="47"/>
      <c r="E273" s="47"/>
      <c r="F273" s="47"/>
      <c r="G273" s="47"/>
      <c r="H273" s="47"/>
      <c r="I273" s="65"/>
      <c r="J273" s="47"/>
      <c r="K273" s="47"/>
      <c r="L273" s="47"/>
      <c r="M273" s="47"/>
      <c r="N273" s="47"/>
      <c r="O273" s="65"/>
      <c r="P273" s="47"/>
    </row>
    <row r="274" spans="1:16" x14ac:dyDescent="0.2">
      <c r="A274" s="11">
        <v>1</v>
      </c>
      <c r="B274" s="41" t="s">
        <v>3</v>
      </c>
      <c r="C274" s="1">
        <f>C217</f>
        <v>3667447.11</v>
      </c>
      <c r="D274" s="1">
        <f t="shared" ref="D274:N274" si="49">D217</f>
        <v>1388190.3</v>
      </c>
      <c r="E274" s="1">
        <f t="shared" si="49"/>
        <v>97746.64</v>
      </c>
      <c r="F274" s="1">
        <f t="shared" si="49"/>
        <v>110562</v>
      </c>
      <c r="G274" s="1">
        <f t="shared" si="49"/>
        <v>121269.72</v>
      </c>
      <c r="H274" s="1">
        <f t="shared" si="49"/>
        <v>222265.68</v>
      </c>
      <c r="I274" s="1">
        <f t="shared" si="49"/>
        <v>182884</v>
      </c>
      <c r="J274" s="1">
        <f t="shared" si="49"/>
        <v>7599.21</v>
      </c>
      <c r="K274" s="1">
        <f t="shared" si="49"/>
        <v>30340.17</v>
      </c>
      <c r="L274" s="1">
        <f t="shared" si="49"/>
        <v>0</v>
      </c>
      <c r="M274" s="1">
        <f t="shared" si="49"/>
        <v>96318.09</v>
      </c>
      <c r="N274" s="1">
        <f t="shared" si="49"/>
        <v>-22988.62</v>
      </c>
      <c r="O274" s="1">
        <f>F246</f>
        <v>203999.29</v>
      </c>
      <c r="P274" s="1">
        <f>SUM(C274:O274)</f>
        <v>6105633.5899999989</v>
      </c>
    </row>
    <row r="275" spans="1:16" x14ac:dyDescent="0.2">
      <c r="A275" s="11">
        <v>2</v>
      </c>
      <c r="B275" s="41" t="s">
        <v>47</v>
      </c>
      <c r="C275" s="1">
        <f t="shared" ref="C275:N275" si="50">C218</f>
        <v>2507825.23</v>
      </c>
      <c r="D275" s="1">
        <f t="shared" si="50"/>
        <v>936636.76</v>
      </c>
      <c r="E275" s="1">
        <f t="shared" si="50"/>
        <v>128625.9</v>
      </c>
      <c r="F275" s="1">
        <f t="shared" si="50"/>
        <v>45243.78</v>
      </c>
      <c r="G275" s="1">
        <f t="shared" si="50"/>
        <v>49233.48</v>
      </c>
      <c r="H275" s="1">
        <f t="shared" si="50"/>
        <v>120180.63</v>
      </c>
      <c r="I275" s="1">
        <f t="shared" si="50"/>
        <v>0</v>
      </c>
      <c r="J275" s="1">
        <f t="shared" si="50"/>
        <v>5249.91</v>
      </c>
      <c r="K275" s="1">
        <f t="shared" si="50"/>
        <v>20960.47</v>
      </c>
      <c r="L275" s="1">
        <f t="shared" si="50"/>
        <v>0</v>
      </c>
      <c r="M275" s="1">
        <f t="shared" si="50"/>
        <v>66541.25</v>
      </c>
      <c r="N275" s="1">
        <f t="shared" si="50"/>
        <v>-15881.67</v>
      </c>
      <c r="O275" s="1">
        <f t="shared" ref="O275:O293" si="51">F247</f>
        <v>133975.70000000001</v>
      </c>
      <c r="P275" s="1">
        <f t="shared" ref="P275:P293" si="52">SUM(C275:O275)</f>
        <v>3998591.4400000004</v>
      </c>
    </row>
    <row r="276" spans="1:16" x14ac:dyDescent="0.2">
      <c r="A276" s="11">
        <v>3</v>
      </c>
      <c r="B276" s="41" t="s">
        <v>48</v>
      </c>
      <c r="C276" s="1">
        <f t="shared" ref="C276:N276" si="53">C219</f>
        <v>2404842.75</v>
      </c>
      <c r="D276" s="1">
        <f t="shared" si="53"/>
        <v>880183.21</v>
      </c>
      <c r="E276" s="1">
        <f t="shared" si="53"/>
        <v>134331.85</v>
      </c>
      <c r="F276" s="1">
        <f t="shared" si="53"/>
        <v>33254.129999999997</v>
      </c>
      <c r="G276" s="1">
        <f t="shared" si="53"/>
        <v>35976.53</v>
      </c>
      <c r="H276" s="1">
        <f t="shared" si="53"/>
        <v>112882.85</v>
      </c>
      <c r="I276" s="1">
        <f t="shared" si="53"/>
        <v>37755</v>
      </c>
      <c r="J276" s="1">
        <f t="shared" si="53"/>
        <v>5417.95</v>
      </c>
      <c r="K276" s="1">
        <f t="shared" si="53"/>
        <v>21631.37</v>
      </c>
      <c r="L276" s="1">
        <f t="shared" si="53"/>
        <v>0</v>
      </c>
      <c r="M276" s="1">
        <f t="shared" si="53"/>
        <v>68671.100000000006</v>
      </c>
      <c r="N276" s="1">
        <f t="shared" si="53"/>
        <v>-16390.009999999998</v>
      </c>
      <c r="O276" s="1">
        <f t="shared" si="51"/>
        <v>135357.68999999997</v>
      </c>
      <c r="P276" s="1">
        <f t="shared" si="52"/>
        <v>3853914.4200000004</v>
      </c>
    </row>
    <row r="277" spans="1:16" x14ac:dyDescent="0.2">
      <c r="A277" s="11">
        <v>4</v>
      </c>
      <c r="B277" s="41" t="s">
        <v>49</v>
      </c>
      <c r="C277" s="1">
        <f t="shared" ref="C277:N277" si="54">C220</f>
        <v>4228443.0999999996</v>
      </c>
      <c r="D277" s="1">
        <f t="shared" si="54"/>
        <v>1531046.53</v>
      </c>
      <c r="E277" s="1">
        <f t="shared" si="54"/>
        <v>116878.36</v>
      </c>
      <c r="F277" s="1">
        <f t="shared" si="54"/>
        <v>322615.98</v>
      </c>
      <c r="G277" s="1">
        <f t="shared" si="54"/>
        <v>449582.12</v>
      </c>
      <c r="H277" s="1">
        <f t="shared" si="54"/>
        <v>505185.92</v>
      </c>
      <c r="I277" s="1">
        <f t="shared" si="54"/>
        <v>405787</v>
      </c>
      <c r="J277" s="1">
        <f t="shared" si="54"/>
        <v>22325.3</v>
      </c>
      <c r="K277" s="1">
        <f t="shared" si="54"/>
        <v>89134.69</v>
      </c>
      <c r="L277" s="1">
        <f t="shared" si="54"/>
        <v>0</v>
      </c>
      <c r="M277" s="1">
        <f t="shared" si="54"/>
        <v>282967.59000000003</v>
      </c>
      <c r="N277" s="1">
        <f t="shared" si="54"/>
        <v>-67537.009999999995</v>
      </c>
      <c r="O277" s="1">
        <f t="shared" si="51"/>
        <v>947998.23</v>
      </c>
      <c r="P277" s="1">
        <f t="shared" si="52"/>
        <v>8834427.8100000005</v>
      </c>
    </row>
    <row r="278" spans="1:16" x14ac:dyDescent="0.2">
      <c r="A278" s="11">
        <v>5</v>
      </c>
      <c r="B278" s="41" t="s">
        <v>4</v>
      </c>
      <c r="C278" s="1">
        <f t="shared" ref="C278:N278" si="55">C221</f>
        <v>5136593.4400000004</v>
      </c>
      <c r="D278" s="1">
        <f t="shared" si="55"/>
        <v>1849590.13</v>
      </c>
      <c r="E278" s="1">
        <f t="shared" si="55"/>
        <v>83146.12</v>
      </c>
      <c r="F278" s="1">
        <f t="shared" si="55"/>
        <v>206396.77</v>
      </c>
      <c r="G278" s="1">
        <f t="shared" si="55"/>
        <v>230452.1</v>
      </c>
      <c r="H278" s="1">
        <f t="shared" si="55"/>
        <v>359338.96</v>
      </c>
      <c r="I278" s="1">
        <f t="shared" si="55"/>
        <v>2923975</v>
      </c>
      <c r="J278" s="1">
        <f t="shared" si="55"/>
        <v>14921.53</v>
      </c>
      <c r="K278" s="1">
        <f t="shared" si="55"/>
        <v>59574.83</v>
      </c>
      <c r="L278" s="1">
        <f t="shared" si="55"/>
        <v>0</v>
      </c>
      <c r="M278" s="1">
        <f t="shared" si="55"/>
        <v>189126.65</v>
      </c>
      <c r="N278" s="1">
        <f t="shared" si="55"/>
        <v>-45139.62</v>
      </c>
      <c r="O278" s="1">
        <f t="shared" si="51"/>
        <v>435025.58999999997</v>
      </c>
      <c r="P278" s="1">
        <f t="shared" si="52"/>
        <v>11443001.5</v>
      </c>
    </row>
    <row r="279" spans="1:16" x14ac:dyDescent="0.2">
      <c r="A279" s="11">
        <v>6</v>
      </c>
      <c r="B279" s="41" t="s">
        <v>12</v>
      </c>
      <c r="C279" s="1">
        <f t="shared" ref="C279:N279" si="56">C222</f>
        <v>1927435.05</v>
      </c>
      <c r="D279" s="1">
        <f t="shared" si="56"/>
        <v>596681.14</v>
      </c>
      <c r="E279" s="1">
        <f t="shared" si="56"/>
        <v>191223.54</v>
      </c>
      <c r="F279" s="1">
        <f t="shared" si="56"/>
        <v>105885.44</v>
      </c>
      <c r="G279" s="1">
        <f t="shared" si="56"/>
        <v>106018.52</v>
      </c>
      <c r="H279" s="1">
        <f t="shared" si="56"/>
        <v>390619.01</v>
      </c>
      <c r="I279" s="1">
        <f t="shared" si="56"/>
        <v>398918</v>
      </c>
      <c r="J279" s="1">
        <f t="shared" si="56"/>
        <v>7997.02</v>
      </c>
      <c r="K279" s="1">
        <f t="shared" si="56"/>
        <v>31928.42</v>
      </c>
      <c r="L279" s="1">
        <f t="shared" si="56"/>
        <v>0</v>
      </c>
      <c r="M279" s="1">
        <f t="shared" si="56"/>
        <v>101360.18</v>
      </c>
      <c r="N279" s="1">
        <f t="shared" si="56"/>
        <v>-24192.04</v>
      </c>
      <c r="O279" s="1">
        <f t="shared" si="51"/>
        <v>209557.94</v>
      </c>
      <c r="P279" s="1">
        <f t="shared" si="52"/>
        <v>4043432.22</v>
      </c>
    </row>
    <row r="280" spans="1:16" x14ac:dyDescent="0.2">
      <c r="A280" s="11">
        <v>7</v>
      </c>
      <c r="B280" s="41" t="s">
        <v>13</v>
      </c>
      <c r="C280" s="1">
        <f t="shared" ref="C280:N280" si="57">C223</f>
        <v>1764549.83</v>
      </c>
      <c r="D280" s="1">
        <f t="shared" si="57"/>
        <v>580447.96</v>
      </c>
      <c r="E280" s="1">
        <f t="shared" si="57"/>
        <v>188202.74</v>
      </c>
      <c r="F280" s="1">
        <f t="shared" si="57"/>
        <v>34138.160000000003</v>
      </c>
      <c r="G280" s="1">
        <f t="shared" si="57"/>
        <v>36545.9</v>
      </c>
      <c r="H280" s="1">
        <f t="shared" si="57"/>
        <v>143572.03</v>
      </c>
      <c r="I280" s="1">
        <f t="shared" si="57"/>
        <v>0</v>
      </c>
      <c r="J280" s="1">
        <f t="shared" si="57"/>
        <v>5762.04</v>
      </c>
      <c r="K280" s="1">
        <f t="shared" si="57"/>
        <v>23005.19</v>
      </c>
      <c r="L280" s="1">
        <f t="shared" si="57"/>
        <v>0</v>
      </c>
      <c r="M280" s="1">
        <f t="shared" si="57"/>
        <v>73032.41</v>
      </c>
      <c r="N280" s="1">
        <f t="shared" si="57"/>
        <v>-17430.939999999999</v>
      </c>
      <c r="O280" s="1">
        <f t="shared" si="51"/>
        <v>141825.20000000001</v>
      </c>
      <c r="P280" s="1">
        <f t="shared" si="52"/>
        <v>2973650.5200000005</v>
      </c>
    </row>
    <row r="281" spans="1:16" x14ac:dyDescent="0.2">
      <c r="A281" s="11">
        <v>8</v>
      </c>
      <c r="B281" s="41" t="s">
        <v>50</v>
      </c>
      <c r="C281" s="1">
        <f t="shared" ref="C281:N281" si="58">C224</f>
        <v>3227021.98</v>
      </c>
      <c r="D281" s="1">
        <f t="shared" si="58"/>
        <v>1211708.43</v>
      </c>
      <c r="E281" s="1">
        <f t="shared" si="58"/>
        <v>107480.32000000001</v>
      </c>
      <c r="F281" s="1">
        <f t="shared" si="58"/>
        <v>83028.44</v>
      </c>
      <c r="G281" s="1">
        <f t="shared" si="58"/>
        <v>90129.75</v>
      </c>
      <c r="H281" s="1">
        <f t="shared" si="58"/>
        <v>165401.53</v>
      </c>
      <c r="I281" s="1">
        <f t="shared" si="58"/>
        <v>1418653</v>
      </c>
      <c r="J281" s="1">
        <f t="shared" si="58"/>
        <v>6937.98</v>
      </c>
      <c r="K281" s="1">
        <f t="shared" si="58"/>
        <v>27700.18</v>
      </c>
      <c r="L281" s="1">
        <f t="shared" si="58"/>
        <v>0</v>
      </c>
      <c r="M281" s="1">
        <f t="shared" si="58"/>
        <v>87937.16</v>
      </c>
      <c r="N281" s="1">
        <f t="shared" si="58"/>
        <v>-20988.32</v>
      </c>
      <c r="O281" s="1">
        <f t="shared" si="51"/>
        <v>185204.09999999998</v>
      </c>
      <c r="P281" s="1">
        <f t="shared" si="52"/>
        <v>6590214.5500000007</v>
      </c>
    </row>
    <row r="282" spans="1:16" x14ac:dyDescent="0.2">
      <c r="A282" s="11">
        <v>9</v>
      </c>
      <c r="B282" s="41" t="s">
        <v>5</v>
      </c>
      <c r="C282" s="1">
        <f t="shared" ref="C282:N282" si="59">C225</f>
        <v>2913193.42</v>
      </c>
      <c r="D282" s="1">
        <f t="shared" si="59"/>
        <v>1065961.3400000001</v>
      </c>
      <c r="E282" s="1">
        <f t="shared" si="59"/>
        <v>116878.36</v>
      </c>
      <c r="F282" s="1">
        <f t="shared" si="59"/>
        <v>52373.85</v>
      </c>
      <c r="G282" s="1">
        <f t="shared" si="59"/>
        <v>55854.46</v>
      </c>
      <c r="H282" s="1">
        <f t="shared" si="59"/>
        <v>148806.65</v>
      </c>
      <c r="I282" s="1">
        <f t="shared" si="59"/>
        <v>267785</v>
      </c>
      <c r="J282" s="1">
        <f t="shared" si="59"/>
        <v>6687.85</v>
      </c>
      <c r="K282" s="1">
        <f t="shared" si="59"/>
        <v>26701.51</v>
      </c>
      <c r="L282" s="1">
        <f t="shared" si="59"/>
        <v>0</v>
      </c>
      <c r="M282" s="1">
        <f t="shared" si="59"/>
        <v>84766.78</v>
      </c>
      <c r="N282" s="1">
        <f t="shared" si="59"/>
        <v>-20231.63</v>
      </c>
      <c r="O282" s="1">
        <f t="shared" si="51"/>
        <v>169627.04</v>
      </c>
      <c r="P282" s="1">
        <f t="shared" si="52"/>
        <v>4888404.63</v>
      </c>
    </row>
    <row r="283" spans="1:16" x14ac:dyDescent="0.2">
      <c r="A283" s="11">
        <v>10</v>
      </c>
      <c r="B283" s="41" t="s">
        <v>11</v>
      </c>
      <c r="C283" s="1">
        <f t="shared" ref="C283:N283" si="60">C226</f>
        <v>1756476.15</v>
      </c>
      <c r="D283" s="1">
        <f t="shared" si="60"/>
        <v>606809.63</v>
      </c>
      <c r="E283" s="1">
        <f t="shared" si="60"/>
        <v>181322.03</v>
      </c>
      <c r="F283" s="1">
        <f t="shared" si="60"/>
        <v>38903.47</v>
      </c>
      <c r="G283" s="1">
        <f t="shared" si="60"/>
        <v>41830.300000000003</v>
      </c>
      <c r="H283" s="1">
        <f t="shared" si="60"/>
        <v>155259.73000000001</v>
      </c>
      <c r="I283" s="1">
        <f t="shared" si="60"/>
        <v>275742</v>
      </c>
      <c r="J283" s="1">
        <f t="shared" si="60"/>
        <v>4969.83</v>
      </c>
      <c r="K283" s="1">
        <f t="shared" si="60"/>
        <v>19842.27</v>
      </c>
      <c r="L283" s="1">
        <f t="shared" si="60"/>
        <v>0</v>
      </c>
      <c r="M283" s="1">
        <f t="shared" si="60"/>
        <v>62991.39</v>
      </c>
      <c r="N283" s="1">
        <f t="shared" si="60"/>
        <v>-15034.41</v>
      </c>
      <c r="O283" s="1">
        <f t="shared" si="51"/>
        <v>123969.34</v>
      </c>
      <c r="P283" s="1">
        <f t="shared" si="52"/>
        <v>3253081.7299999995</v>
      </c>
    </row>
    <row r="284" spans="1:16" x14ac:dyDescent="0.2">
      <c r="A284" s="11">
        <v>11</v>
      </c>
      <c r="B284" s="41" t="s">
        <v>6</v>
      </c>
      <c r="C284" s="1">
        <f t="shared" ref="C284:N284" si="61">C227</f>
        <v>3002539.91</v>
      </c>
      <c r="D284" s="1">
        <f t="shared" si="61"/>
        <v>1250464.47</v>
      </c>
      <c r="E284" s="1">
        <f t="shared" si="61"/>
        <v>115871.42</v>
      </c>
      <c r="F284" s="1">
        <f t="shared" si="61"/>
        <v>102111.29</v>
      </c>
      <c r="G284" s="1">
        <f t="shared" si="61"/>
        <v>111825.36</v>
      </c>
      <c r="H284" s="1">
        <f t="shared" si="61"/>
        <v>280294.7</v>
      </c>
      <c r="I284" s="1">
        <f t="shared" si="61"/>
        <v>17142</v>
      </c>
      <c r="J284" s="1">
        <f t="shared" si="61"/>
        <v>7451.74</v>
      </c>
      <c r="K284" s="1">
        <f t="shared" si="61"/>
        <v>29751.38</v>
      </c>
      <c r="L284" s="1">
        <f t="shared" si="61"/>
        <v>0</v>
      </c>
      <c r="M284" s="1">
        <f t="shared" si="61"/>
        <v>94448.92</v>
      </c>
      <c r="N284" s="1">
        <f t="shared" si="61"/>
        <v>-22542.5</v>
      </c>
      <c r="O284" s="1">
        <f t="shared" si="51"/>
        <v>192541.29</v>
      </c>
      <c r="P284" s="1">
        <f t="shared" si="52"/>
        <v>5181899.9800000004</v>
      </c>
    </row>
    <row r="285" spans="1:16" x14ac:dyDescent="0.2">
      <c r="A285" s="11">
        <v>12</v>
      </c>
      <c r="B285" s="41" t="s">
        <v>7</v>
      </c>
      <c r="C285" s="1">
        <f t="shared" ref="C285:N285" si="62">C228</f>
        <v>3384787.13</v>
      </c>
      <c r="D285" s="1">
        <f t="shared" si="62"/>
        <v>1262254.71</v>
      </c>
      <c r="E285" s="1">
        <f t="shared" si="62"/>
        <v>103620.41</v>
      </c>
      <c r="F285" s="1">
        <f t="shared" si="62"/>
        <v>67824.639999999999</v>
      </c>
      <c r="G285" s="1">
        <f t="shared" si="62"/>
        <v>72972.490000000005</v>
      </c>
      <c r="H285" s="1">
        <f t="shared" si="62"/>
        <v>160803.84</v>
      </c>
      <c r="I285" s="1">
        <f t="shared" si="62"/>
        <v>49191</v>
      </c>
      <c r="J285" s="1">
        <f t="shared" si="62"/>
        <v>7122.89</v>
      </c>
      <c r="K285" s="1">
        <f t="shared" si="62"/>
        <v>28438.45</v>
      </c>
      <c r="L285" s="1">
        <f t="shared" si="62"/>
        <v>0</v>
      </c>
      <c r="M285" s="1">
        <f t="shared" si="62"/>
        <v>90280.89</v>
      </c>
      <c r="N285" s="1">
        <f t="shared" si="62"/>
        <v>-21547.7</v>
      </c>
      <c r="O285" s="1">
        <f t="shared" si="51"/>
        <v>181373.25</v>
      </c>
      <c r="P285" s="1">
        <f t="shared" si="52"/>
        <v>5387121.9999999991</v>
      </c>
    </row>
    <row r="286" spans="1:16" x14ac:dyDescent="0.2">
      <c r="A286" s="11">
        <v>13</v>
      </c>
      <c r="B286" s="41" t="s">
        <v>8</v>
      </c>
      <c r="C286" s="1">
        <f t="shared" ref="C286:N286" si="63">C229</f>
        <v>4544734.0999999996</v>
      </c>
      <c r="D286" s="1">
        <f t="shared" si="63"/>
        <v>1783499.85</v>
      </c>
      <c r="E286" s="1">
        <f t="shared" si="63"/>
        <v>82642.649999999994</v>
      </c>
      <c r="F286" s="1">
        <f t="shared" si="63"/>
        <v>120345.28</v>
      </c>
      <c r="G286" s="1">
        <f t="shared" si="63"/>
        <v>130606.42</v>
      </c>
      <c r="H286" s="1">
        <f t="shared" si="63"/>
        <v>203989.19</v>
      </c>
      <c r="I286" s="1">
        <f t="shared" si="63"/>
        <v>252283</v>
      </c>
      <c r="J286" s="1">
        <f t="shared" si="63"/>
        <v>7387.42</v>
      </c>
      <c r="K286" s="1">
        <f t="shared" si="63"/>
        <v>29494.560000000001</v>
      </c>
      <c r="L286" s="1">
        <f t="shared" si="63"/>
        <v>0</v>
      </c>
      <c r="M286" s="1">
        <f t="shared" si="63"/>
        <v>93633.62</v>
      </c>
      <c r="N286" s="1">
        <f t="shared" si="63"/>
        <v>-22347.91</v>
      </c>
      <c r="O286" s="1">
        <f t="shared" si="51"/>
        <v>196352.49</v>
      </c>
      <c r="P286" s="1">
        <f t="shared" si="52"/>
        <v>7422620.6699999999</v>
      </c>
    </row>
    <row r="287" spans="1:16" x14ac:dyDescent="0.2">
      <c r="A287" s="11">
        <v>14</v>
      </c>
      <c r="B287" s="41" t="s">
        <v>51</v>
      </c>
      <c r="C287" s="1">
        <f t="shared" ref="C287:N287" si="64">C230</f>
        <v>2251801.94</v>
      </c>
      <c r="D287" s="1">
        <f t="shared" si="64"/>
        <v>801865.38</v>
      </c>
      <c r="E287" s="1">
        <f t="shared" si="64"/>
        <v>144065.53</v>
      </c>
      <c r="F287" s="1">
        <f t="shared" si="64"/>
        <v>22736.720000000001</v>
      </c>
      <c r="G287" s="1">
        <f t="shared" si="64"/>
        <v>24733.08</v>
      </c>
      <c r="H287" s="1">
        <f t="shared" si="64"/>
        <v>106865.44</v>
      </c>
      <c r="I287" s="1">
        <f t="shared" si="64"/>
        <v>329414</v>
      </c>
      <c r="J287" s="1">
        <f t="shared" si="64"/>
        <v>5587.58</v>
      </c>
      <c r="K287" s="1">
        <f t="shared" si="64"/>
        <v>22308.65</v>
      </c>
      <c r="L287" s="1">
        <f t="shared" si="64"/>
        <v>0</v>
      </c>
      <c r="M287" s="1">
        <f t="shared" si="64"/>
        <v>70821.17</v>
      </c>
      <c r="N287" s="1">
        <f t="shared" si="64"/>
        <v>-16903.169999999998</v>
      </c>
      <c r="O287" s="1">
        <f t="shared" si="51"/>
        <v>137111.32</v>
      </c>
      <c r="P287" s="1">
        <f t="shared" si="52"/>
        <v>3900407.6399999997</v>
      </c>
    </row>
    <row r="288" spans="1:16" x14ac:dyDescent="0.2">
      <c r="A288" s="11">
        <v>15</v>
      </c>
      <c r="B288" s="41" t="s">
        <v>52</v>
      </c>
      <c r="C288" s="1">
        <f t="shared" ref="C288:N288" si="65">C231</f>
        <v>2830192.25</v>
      </c>
      <c r="D288" s="1">
        <f t="shared" si="65"/>
        <v>1068276.9099999999</v>
      </c>
      <c r="E288" s="1">
        <f t="shared" si="65"/>
        <v>116878.36</v>
      </c>
      <c r="F288" s="1">
        <f t="shared" si="65"/>
        <v>70002.34</v>
      </c>
      <c r="G288" s="1">
        <f t="shared" si="65"/>
        <v>75244.92</v>
      </c>
      <c r="H288" s="1">
        <f t="shared" si="65"/>
        <v>145924.87</v>
      </c>
      <c r="I288" s="1">
        <f t="shared" si="65"/>
        <v>312108</v>
      </c>
      <c r="J288" s="1">
        <f t="shared" si="65"/>
        <v>5701.02</v>
      </c>
      <c r="K288" s="1">
        <f t="shared" si="65"/>
        <v>22761.55</v>
      </c>
      <c r="L288" s="1">
        <f t="shared" si="65"/>
        <v>0</v>
      </c>
      <c r="M288" s="1">
        <f t="shared" si="65"/>
        <v>72258.960000000006</v>
      </c>
      <c r="N288" s="1">
        <f t="shared" si="65"/>
        <v>-17246.34</v>
      </c>
      <c r="O288" s="1">
        <f t="shared" si="51"/>
        <v>147573.13</v>
      </c>
      <c r="P288" s="1">
        <f t="shared" si="52"/>
        <v>4849675.9699999988</v>
      </c>
    </row>
    <row r="289" spans="1:16" x14ac:dyDescent="0.2">
      <c r="A289" s="11">
        <v>16</v>
      </c>
      <c r="B289" s="41" t="s">
        <v>15</v>
      </c>
      <c r="C289" s="1">
        <f t="shared" ref="C289:N289" si="66">C232</f>
        <v>8081065.8300000001</v>
      </c>
      <c r="D289" s="1">
        <f t="shared" si="66"/>
        <v>3605622.75</v>
      </c>
      <c r="E289" s="1">
        <f t="shared" si="66"/>
        <v>60154.49</v>
      </c>
      <c r="F289" s="1">
        <f t="shared" si="66"/>
        <v>270914.2</v>
      </c>
      <c r="G289" s="1">
        <f t="shared" si="66"/>
        <v>296738.45</v>
      </c>
      <c r="H289" s="1">
        <f t="shared" si="66"/>
        <v>484672.9</v>
      </c>
      <c r="I289" s="1">
        <f t="shared" si="66"/>
        <v>934418</v>
      </c>
      <c r="J289" s="1">
        <f t="shared" si="66"/>
        <v>13129.37</v>
      </c>
      <c r="K289" s="1">
        <f t="shared" si="66"/>
        <v>52419.56</v>
      </c>
      <c r="L289" s="1">
        <f t="shared" si="66"/>
        <v>0</v>
      </c>
      <c r="M289" s="1">
        <f t="shared" si="66"/>
        <v>166411.48000000001</v>
      </c>
      <c r="N289" s="1">
        <f t="shared" si="66"/>
        <v>-39718.1</v>
      </c>
      <c r="O289" s="1">
        <f t="shared" si="51"/>
        <v>365727.37</v>
      </c>
      <c r="P289" s="1">
        <f t="shared" si="52"/>
        <v>14291556.299999999</v>
      </c>
    </row>
    <row r="290" spans="1:16" x14ac:dyDescent="0.2">
      <c r="A290" s="11">
        <v>17</v>
      </c>
      <c r="B290" s="41" t="s">
        <v>53</v>
      </c>
      <c r="C290" s="1">
        <f t="shared" ref="C290:N290" si="67">C233</f>
        <v>3590800.32</v>
      </c>
      <c r="D290" s="1">
        <f t="shared" si="67"/>
        <v>1336360.1299999999</v>
      </c>
      <c r="E290" s="1">
        <f t="shared" si="67"/>
        <v>100096.15</v>
      </c>
      <c r="F290" s="1">
        <f t="shared" si="67"/>
        <v>117121.78</v>
      </c>
      <c r="G290" s="1">
        <f t="shared" si="67"/>
        <v>129527.19</v>
      </c>
      <c r="H290" s="1">
        <f t="shared" si="67"/>
        <v>257623.84</v>
      </c>
      <c r="I290" s="1">
        <f t="shared" si="67"/>
        <v>0</v>
      </c>
      <c r="J290" s="1">
        <f t="shared" si="67"/>
        <v>7881.45</v>
      </c>
      <c r="K290" s="1">
        <f t="shared" si="67"/>
        <v>31467</v>
      </c>
      <c r="L290" s="1">
        <f t="shared" si="67"/>
        <v>0</v>
      </c>
      <c r="M290" s="1">
        <f t="shared" si="67"/>
        <v>99895.33</v>
      </c>
      <c r="N290" s="1">
        <f t="shared" si="67"/>
        <v>-23842.42</v>
      </c>
      <c r="O290" s="1">
        <f t="shared" si="51"/>
        <v>205956.65000000002</v>
      </c>
      <c r="P290" s="1">
        <f t="shared" si="52"/>
        <v>5852887.4200000009</v>
      </c>
    </row>
    <row r="291" spans="1:16" x14ac:dyDescent="0.2">
      <c r="A291" s="11">
        <v>18</v>
      </c>
      <c r="B291" s="41" t="s">
        <v>2</v>
      </c>
      <c r="C291" s="1">
        <f t="shared" ref="C291:N291" si="68">C234</f>
        <v>36513963.090000004</v>
      </c>
      <c r="D291" s="1">
        <f t="shared" si="68"/>
        <v>15153952.609999999</v>
      </c>
      <c r="E291" s="1">
        <f t="shared" si="68"/>
        <v>37834.160000000003</v>
      </c>
      <c r="F291" s="1">
        <f t="shared" si="68"/>
        <v>1109595.0900000001</v>
      </c>
      <c r="G291" s="1">
        <f t="shared" si="68"/>
        <v>1488315.43</v>
      </c>
      <c r="H291" s="1">
        <f t="shared" si="68"/>
        <v>1700668.89</v>
      </c>
      <c r="I291" s="1">
        <f t="shared" si="68"/>
        <v>3568999</v>
      </c>
      <c r="J291" s="1">
        <f t="shared" si="68"/>
        <v>46235.13</v>
      </c>
      <c r="K291" s="1">
        <f t="shared" si="68"/>
        <v>184595.66</v>
      </c>
      <c r="L291" s="1">
        <f t="shared" si="68"/>
        <v>0</v>
      </c>
      <c r="M291" s="1">
        <f t="shared" si="68"/>
        <v>586018.61</v>
      </c>
      <c r="N291" s="1">
        <f t="shared" si="68"/>
        <v>-139867.41</v>
      </c>
      <c r="O291" s="1">
        <f t="shared" si="51"/>
        <v>1725645.2800000003</v>
      </c>
      <c r="P291" s="1">
        <f t="shared" si="52"/>
        <v>61975955.540000007</v>
      </c>
    </row>
    <row r="292" spans="1:16" x14ac:dyDescent="0.2">
      <c r="A292" s="11">
        <v>19</v>
      </c>
      <c r="B292" s="41" t="s">
        <v>9</v>
      </c>
      <c r="C292" s="1">
        <f t="shared" ref="C292:N292" si="69">C235</f>
        <v>3796603.73</v>
      </c>
      <c r="D292" s="1">
        <f t="shared" si="69"/>
        <v>1596314.9</v>
      </c>
      <c r="E292" s="1">
        <f t="shared" si="69"/>
        <v>94893.66</v>
      </c>
      <c r="F292" s="1">
        <f t="shared" si="69"/>
        <v>90567.62</v>
      </c>
      <c r="G292" s="1">
        <f t="shared" si="69"/>
        <v>99009.73</v>
      </c>
      <c r="H292" s="1">
        <f t="shared" si="69"/>
        <v>168417.01</v>
      </c>
      <c r="I292" s="1">
        <f t="shared" si="69"/>
        <v>531224</v>
      </c>
      <c r="J292" s="1">
        <f t="shared" si="69"/>
        <v>7443.99</v>
      </c>
      <c r="K292" s="1">
        <f t="shared" si="69"/>
        <v>29720.43</v>
      </c>
      <c r="L292" s="1">
        <f t="shared" si="69"/>
        <v>0</v>
      </c>
      <c r="M292" s="1">
        <f t="shared" si="69"/>
        <v>94350.67</v>
      </c>
      <c r="N292" s="1">
        <f t="shared" si="69"/>
        <v>-22519.05</v>
      </c>
      <c r="O292" s="1">
        <f t="shared" si="51"/>
        <v>191301.69</v>
      </c>
      <c r="P292" s="1">
        <f t="shared" si="52"/>
        <v>6677328.3800000008</v>
      </c>
    </row>
    <row r="293" spans="1:16" x14ac:dyDescent="0.2">
      <c r="A293" s="11">
        <v>20</v>
      </c>
      <c r="B293" s="41" t="s">
        <v>10</v>
      </c>
      <c r="C293" s="1">
        <f t="shared" ref="C293:N293" si="70">C236</f>
        <v>3491948.99</v>
      </c>
      <c r="D293" s="1">
        <f t="shared" si="70"/>
        <v>1251251.8600000001</v>
      </c>
      <c r="E293" s="1">
        <f t="shared" si="70"/>
        <v>108822.89</v>
      </c>
      <c r="F293" s="1">
        <f t="shared" si="70"/>
        <v>147772.22</v>
      </c>
      <c r="G293" s="1">
        <f t="shared" si="70"/>
        <v>156618.53</v>
      </c>
      <c r="H293" s="1">
        <f t="shared" si="70"/>
        <v>241072.08</v>
      </c>
      <c r="I293" s="1">
        <f t="shared" si="70"/>
        <v>945258</v>
      </c>
      <c r="J293" s="1">
        <f t="shared" si="70"/>
        <v>10684.54</v>
      </c>
      <c r="K293" s="1">
        <f t="shared" si="70"/>
        <v>42658.49</v>
      </c>
      <c r="L293" s="1">
        <f t="shared" si="70"/>
        <v>0</v>
      </c>
      <c r="M293" s="1">
        <f t="shared" si="70"/>
        <v>135423.95000000001</v>
      </c>
      <c r="N293" s="1">
        <f t="shared" si="70"/>
        <v>-32322.16</v>
      </c>
      <c r="O293" s="1">
        <f t="shared" si="51"/>
        <v>316589.11</v>
      </c>
      <c r="P293" s="1">
        <f t="shared" si="52"/>
        <v>6815778.5000000009</v>
      </c>
    </row>
    <row r="294" spans="1:16" x14ac:dyDescent="0.2">
      <c r="A294" s="48" t="s">
        <v>0</v>
      </c>
      <c r="B294" s="49"/>
      <c r="C294" s="7">
        <f>SUM(C274:C293)</f>
        <v>101022265.34999999</v>
      </c>
      <c r="D294" s="7">
        <f t="shared" ref="D294:P294" si="71">SUM(D274:D293)</f>
        <v>39757118.999999993</v>
      </c>
      <c r="E294" s="7">
        <f t="shared" si="71"/>
        <v>2310715.58</v>
      </c>
      <c r="F294" s="7">
        <f>SUM(F274:F293)</f>
        <v>3151393.2000000007</v>
      </c>
      <c r="G294" s="7">
        <f>SUM(G274:G293)</f>
        <v>3802484.4799999995</v>
      </c>
      <c r="H294" s="7">
        <f>SUM(H274:H293)</f>
        <v>6073845.75</v>
      </c>
      <c r="I294" s="7">
        <f t="shared" si="71"/>
        <v>12851536</v>
      </c>
      <c r="J294" s="7">
        <f t="shared" si="71"/>
        <v>206493.75000000003</v>
      </c>
      <c r="K294" s="7">
        <f t="shared" si="71"/>
        <v>824434.83000000007</v>
      </c>
      <c r="L294" s="7">
        <f t="shared" si="71"/>
        <v>0</v>
      </c>
      <c r="M294" s="7">
        <f t="shared" si="71"/>
        <v>2617256.1999999997</v>
      </c>
      <c r="N294" s="7">
        <f t="shared" si="71"/>
        <v>-624671.03</v>
      </c>
      <c r="O294" s="7">
        <f t="shared" si="71"/>
        <v>6346711.7000000011</v>
      </c>
      <c r="P294" s="7">
        <f t="shared" si="71"/>
        <v>178339584.81</v>
      </c>
    </row>
    <row r="295" spans="1:16" x14ac:dyDescent="0.2">
      <c r="A295" s="14" t="s">
        <v>29</v>
      </c>
    </row>
  </sheetData>
  <mergeCells count="160">
    <mergeCell ref="A294:B294"/>
    <mergeCell ref="N9:N11"/>
    <mergeCell ref="O9:O10"/>
    <mergeCell ref="Q9:Q11"/>
    <mergeCell ref="A269:P269"/>
    <mergeCell ref="A271:A273"/>
    <mergeCell ref="B271:B273"/>
    <mergeCell ref="C271:C273"/>
    <mergeCell ref="D271:D273"/>
    <mergeCell ref="E271:E273"/>
    <mergeCell ref="F271:F273"/>
    <mergeCell ref="G271:G273"/>
    <mergeCell ref="H271:H273"/>
    <mergeCell ref="I271:I273"/>
    <mergeCell ref="J271:J273"/>
    <mergeCell ref="K271:K273"/>
    <mergeCell ref="L271:L273"/>
    <mergeCell ref="M271:M273"/>
    <mergeCell ref="N271:N273"/>
    <mergeCell ref="O271:O273"/>
    <mergeCell ref="P271:P273"/>
    <mergeCell ref="O214:O216"/>
    <mergeCell ref="A241:F241"/>
    <mergeCell ref="A243:A245"/>
    <mergeCell ref="B243:B245"/>
    <mergeCell ref="C243:C245"/>
    <mergeCell ref="D243:D245"/>
    <mergeCell ref="E243:E245"/>
    <mergeCell ref="F243:F245"/>
    <mergeCell ref="A266:B266"/>
    <mergeCell ref="P156:P158"/>
    <mergeCell ref="A179:B179"/>
    <mergeCell ref="P9:P11"/>
    <mergeCell ref="K156:K158"/>
    <mergeCell ref="L156:L158"/>
    <mergeCell ref="M156:M158"/>
    <mergeCell ref="N156:N157"/>
    <mergeCell ref="O156:O158"/>
    <mergeCell ref="F156:F158"/>
    <mergeCell ref="G156:G158"/>
    <mergeCell ref="H156:H158"/>
    <mergeCell ref="I156:I158"/>
    <mergeCell ref="J156:J158"/>
    <mergeCell ref="A156:A158"/>
    <mergeCell ref="B156:B158"/>
    <mergeCell ref="C156:C158"/>
    <mergeCell ref="D156:D158"/>
    <mergeCell ref="E156:E158"/>
    <mergeCell ref="A149:B149"/>
    <mergeCell ref="C149:D149"/>
    <mergeCell ref="A150:D150"/>
    <mergeCell ref="A153:P153"/>
    <mergeCell ref="A154:P154"/>
    <mergeCell ref="C144:D144"/>
    <mergeCell ref="C145:D145"/>
    <mergeCell ref="C146:D146"/>
    <mergeCell ref="C147:D147"/>
    <mergeCell ref="C148:D148"/>
    <mergeCell ref="C139:D139"/>
    <mergeCell ref="C140:D140"/>
    <mergeCell ref="C141:D141"/>
    <mergeCell ref="C142:D142"/>
    <mergeCell ref="C143:D143"/>
    <mergeCell ref="F96:F98"/>
    <mergeCell ref="C134:D134"/>
    <mergeCell ref="C135:D135"/>
    <mergeCell ref="C136:D136"/>
    <mergeCell ref="C137:D137"/>
    <mergeCell ref="C138:D138"/>
    <mergeCell ref="C129:D129"/>
    <mergeCell ref="C130:D130"/>
    <mergeCell ref="C131:D131"/>
    <mergeCell ref="C132:D132"/>
    <mergeCell ref="C133:D133"/>
    <mergeCell ref="I9:I11"/>
    <mergeCell ref="J9:J11"/>
    <mergeCell ref="K9:K11"/>
    <mergeCell ref="L9:L11"/>
    <mergeCell ref="A65:F65"/>
    <mergeCell ref="A67:A69"/>
    <mergeCell ref="B67:B69"/>
    <mergeCell ref="C67:C69"/>
    <mergeCell ref="D67:D69"/>
    <mergeCell ref="E67:E69"/>
    <mergeCell ref="F67:F69"/>
    <mergeCell ref="A38:A40"/>
    <mergeCell ref="C9:C11"/>
    <mergeCell ref="A32:B32"/>
    <mergeCell ref="C38:C40"/>
    <mergeCell ref="A1:N1"/>
    <mergeCell ref="A2:N2"/>
    <mergeCell ref="A3:N3"/>
    <mergeCell ref="A5:N5"/>
    <mergeCell ref="A9:A11"/>
    <mergeCell ref="B9:B11"/>
    <mergeCell ref="D38:D40"/>
    <mergeCell ref="E38:E40"/>
    <mergeCell ref="F38:F40"/>
    <mergeCell ref="G38:G40"/>
    <mergeCell ref="H38:H40"/>
    <mergeCell ref="I38:I40"/>
    <mergeCell ref="K38:K40"/>
    <mergeCell ref="J38:J40"/>
    <mergeCell ref="A7:N7"/>
    <mergeCell ref="A36:N36"/>
    <mergeCell ref="N38:N40"/>
    <mergeCell ref="L38:L40"/>
    <mergeCell ref="M9:M11"/>
    <mergeCell ref="D9:D11"/>
    <mergeCell ref="E9:E11"/>
    <mergeCell ref="F9:F11"/>
    <mergeCell ref="G9:G11"/>
    <mergeCell ref="H9:H11"/>
    <mergeCell ref="A208:B208"/>
    <mergeCell ref="A185:A187"/>
    <mergeCell ref="B185:B187"/>
    <mergeCell ref="C185:C187"/>
    <mergeCell ref="D185:D187"/>
    <mergeCell ref="A237:B237"/>
    <mergeCell ref="A212:N212"/>
    <mergeCell ref="C214:C216"/>
    <mergeCell ref="D214:D216"/>
    <mergeCell ref="E214:E216"/>
    <mergeCell ref="K214:K216"/>
    <mergeCell ref="L214:L216"/>
    <mergeCell ref="N214:N216"/>
    <mergeCell ref="M214:M216"/>
    <mergeCell ref="F214:F216"/>
    <mergeCell ref="G214:G216"/>
    <mergeCell ref="H214:H216"/>
    <mergeCell ref="I214:I216"/>
    <mergeCell ref="J214:J216"/>
    <mergeCell ref="A214:A216"/>
    <mergeCell ref="B214:B216"/>
    <mergeCell ref="H185:H187"/>
    <mergeCell ref="I185:I187"/>
    <mergeCell ref="A183:N183"/>
    <mergeCell ref="K185:K187"/>
    <mergeCell ref="L185:L187"/>
    <mergeCell ref="M185:M187"/>
    <mergeCell ref="E185:E187"/>
    <mergeCell ref="F185:F187"/>
    <mergeCell ref="G185:G187"/>
    <mergeCell ref="A61:B61"/>
    <mergeCell ref="M38:M40"/>
    <mergeCell ref="N185:N187"/>
    <mergeCell ref="J185:J187"/>
    <mergeCell ref="B38:B40"/>
    <mergeCell ref="A119:B119"/>
    <mergeCell ref="A123:D124"/>
    <mergeCell ref="A126:A128"/>
    <mergeCell ref="B126:B128"/>
    <mergeCell ref="C126:D128"/>
    <mergeCell ref="A90:B90"/>
    <mergeCell ref="A94:F94"/>
    <mergeCell ref="A96:A98"/>
    <mergeCell ref="B96:B98"/>
    <mergeCell ref="C96:C98"/>
    <mergeCell ref="D96:D98"/>
    <mergeCell ref="E96:E98"/>
  </mergeCells>
  <printOptions horizontalCentered="1"/>
  <pageMargins left="0.82677165354330717" right="0.39370078740157483" top="0.98425196850393704" bottom="0.98425196850393704" header="0" footer="0"/>
  <pageSetup scal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2021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2022-01-11T18:16:36Z</cp:lastPrinted>
  <dcterms:created xsi:type="dcterms:W3CDTF">2003-08-05T00:29:54Z</dcterms:created>
  <dcterms:modified xsi:type="dcterms:W3CDTF">2022-01-14T22:43:56Z</dcterms:modified>
</cp:coreProperties>
</file>